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13995" windowHeight="7935"/>
  </bookViews>
  <sheets>
    <sheet name="ANEXO 4" sheetId="1" r:id="rId1"/>
  </sheets>
  <calcPr calcId="145621"/>
</workbook>
</file>

<file path=xl/calcChain.xml><?xml version="1.0" encoding="utf-8"?>
<calcChain xmlns="http://schemas.openxmlformats.org/spreadsheetml/2006/main">
  <c r="F105" i="1" l="1"/>
  <c r="F104" i="1"/>
  <c r="F103" i="1"/>
  <c r="F102" i="1"/>
  <c r="F101" i="1"/>
  <c r="F100" i="1"/>
  <c r="F99" i="1"/>
  <c r="F97" i="1"/>
  <c r="F96" i="1"/>
  <c r="F95" i="1"/>
  <c r="F93" i="1"/>
  <c r="F92" i="1"/>
  <c r="F91" i="1"/>
  <c r="F90" i="1"/>
  <c r="F89" i="1"/>
  <c r="F88" i="1"/>
  <c r="F87" i="1"/>
  <c r="F86" i="1"/>
  <c r="F85" i="1"/>
  <c r="F84" i="1"/>
  <c r="F83" i="1"/>
  <c r="E105" i="1"/>
  <c r="E104" i="1"/>
  <c r="E103" i="1"/>
  <c r="E102" i="1"/>
  <c r="E101" i="1"/>
  <c r="E100" i="1"/>
  <c r="E99" i="1"/>
  <c r="E97" i="1"/>
  <c r="E96" i="1"/>
  <c r="E95" i="1"/>
  <c r="E93" i="1"/>
  <c r="E92" i="1"/>
  <c r="E91" i="1"/>
  <c r="E90" i="1"/>
  <c r="E89" i="1"/>
  <c r="E88" i="1"/>
  <c r="E87" i="1"/>
  <c r="E86" i="1"/>
  <c r="E85" i="1"/>
  <c r="E84" i="1"/>
  <c r="E83" i="1"/>
  <c r="H12" i="1"/>
  <c r="G105" i="1"/>
  <c r="G104" i="1"/>
  <c r="G103" i="1"/>
  <c r="G102" i="1"/>
  <c r="G101" i="1"/>
  <c r="G100" i="1"/>
  <c r="G99" i="1"/>
  <c r="G97" i="1"/>
  <c r="G96" i="1"/>
  <c r="G95" i="1"/>
  <c r="G93" i="1"/>
  <c r="G92" i="1"/>
  <c r="G91" i="1"/>
  <c r="G90" i="1"/>
  <c r="G89" i="1"/>
  <c r="G88" i="1"/>
  <c r="G87" i="1"/>
  <c r="G86" i="1"/>
  <c r="G85" i="1"/>
  <c r="G84" i="1"/>
  <c r="Q75" i="1"/>
  <c r="Q74" i="1"/>
  <c r="Q73" i="1"/>
  <c r="Q72" i="1"/>
  <c r="Q71" i="1"/>
  <c r="Q70" i="1"/>
  <c r="Q69" i="1"/>
  <c r="Q68" i="1"/>
  <c r="Q67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76" i="1" s="1"/>
  <c r="H105" i="1" s="1"/>
  <c r="Q12" i="1"/>
  <c r="N75" i="1"/>
  <c r="N74" i="1"/>
  <c r="N73" i="1"/>
  <c r="N72" i="1"/>
  <c r="N71" i="1"/>
  <c r="N70" i="1"/>
  <c r="N69" i="1"/>
  <c r="N68" i="1"/>
  <c r="N67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K75" i="1"/>
  <c r="K74" i="1"/>
  <c r="K73" i="1"/>
  <c r="K72" i="1"/>
  <c r="K71" i="1"/>
  <c r="K70" i="1"/>
  <c r="K69" i="1"/>
  <c r="K68" i="1"/>
  <c r="K67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12" i="1"/>
  <c r="H75" i="1"/>
  <c r="H74" i="1"/>
  <c r="H73" i="1"/>
  <c r="H72" i="1"/>
  <c r="H71" i="1"/>
  <c r="H70" i="1"/>
  <c r="H69" i="1"/>
  <c r="H68" i="1"/>
  <c r="H67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E75" i="1"/>
  <c r="E74" i="1"/>
  <c r="E73" i="1"/>
  <c r="E72" i="1"/>
  <c r="E71" i="1"/>
  <c r="E70" i="1"/>
  <c r="E69" i="1"/>
  <c r="E68" i="1"/>
  <c r="E67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G83" i="1"/>
  <c r="H76" i="1" l="1"/>
  <c r="K76" i="1"/>
  <c r="H95" i="1" s="1"/>
  <c r="N76" i="1"/>
  <c r="H102" i="1" s="1"/>
  <c r="H99" i="1"/>
  <c r="E76" i="1"/>
  <c r="H83" i="1" s="1"/>
  <c r="K83" i="1" s="1"/>
  <c r="K95" i="1"/>
  <c r="K99" i="1" l="1"/>
</calcChain>
</file>

<file path=xl/sharedStrings.xml><?xml version="1.0" encoding="utf-8"?>
<sst xmlns="http://schemas.openxmlformats.org/spreadsheetml/2006/main" count="232" uniqueCount="152">
  <si>
    <t>REGIONAL</t>
  </si>
  <si>
    <t>CIUDAD</t>
  </si>
  <si>
    <t>C. VALOR MENSUAL OPERARIO (INCLUIDO IVA)</t>
  </si>
  <si>
    <t>D. VALOR MENSUAL TODERO (INCLUIDO IVA)</t>
  </si>
  <si>
    <t>G. VALOR FUMIGACION  MCUADRADO(INCLUIDO IVA)</t>
  </si>
  <si>
    <t>GRUPO 1: CASA MATRIZ</t>
  </si>
  <si>
    <t>BOGOTÁ</t>
  </si>
  <si>
    <t>GRUPO 2 : REGIONAL CENTRO</t>
  </si>
  <si>
    <t>LETICIA, NEIVA, MOCOA</t>
  </si>
  <si>
    <t>GRUPO 3: REGIONAL SUROCCIDENTE</t>
  </si>
  <si>
    <t>CALI, PASTO, ARMENIA, POPAYÁN, MANIZALES, PEREIRA</t>
  </si>
  <si>
    <t>ITEM</t>
  </si>
  <si>
    <t>CONSUMO PROMEDIO MENSUAL</t>
  </si>
  <si>
    <t>REGIONAL CASA MATRIZ</t>
  </si>
  <si>
    <t>VALOR UNITARIO (INCLUIDO IVA)</t>
  </si>
  <si>
    <t>VALOR TOTAL GLOBAL</t>
  </si>
  <si>
    <t>CASA MATRIZ</t>
  </si>
  <si>
    <t>REGIONAL CENTRO</t>
  </si>
  <si>
    <t>REGIONAL SUROCCIDENTE. CALI, NARIÑO</t>
  </si>
  <si>
    <t>REGIONAL SUROCCIDENTE(QUINDIO, CAUCA, CALDAS)</t>
  </si>
  <si>
    <t>REGIONAL SUROCCIDENTE (RISARALDA)</t>
  </si>
  <si>
    <t>REGIONAL SUROCCIDENTE (RISARALDA )</t>
  </si>
  <si>
    <t>REGIONAL REGIONAL SUROCCIDENTE (RISARALDA )</t>
  </si>
  <si>
    <t>ELEMENTOS E INSUMOS DE CAFETERIA</t>
  </si>
  <si>
    <t xml:space="preserve"> CAFÉ LIBRAS </t>
  </si>
  <si>
    <t xml:space="preserve"> LB </t>
  </si>
  <si>
    <t xml:space="preserve"> CAFÉ INSTANTANEO </t>
  </si>
  <si>
    <t xml:space="preserve"> AZUCAR BOLSAS  </t>
  </si>
  <si>
    <t xml:space="preserve"> KL </t>
  </si>
  <si>
    <t xml:space="preserve"> AGUA  </t>
  </si>
  <si>
    <t xml:space="preserve"> BOTELLON </t>
  </si>
  <si>
    <t xml:space="preserve"> MEZCLADORES  </t>
  </si>
  <si>
    <t xml:space="preserve"> PAQUETE X 1000 </t>
  </si>
  <si>
    <t xml:space="preserve"> FILTROS LB </t>
  </si>
  <si>
    <t xml:space="preserve"> UNIDAD </t>
  </si>
  <si>
    <t xml:space="preserve"> AROMATICA  </t>
  </si>
  <si>
    <t xml:space="preserve"> CAJA X 24 </t>
  </si>
  <si>
    <t xml:space="preserve"> TE  </t>
  </si>
  <si>
    <t xml:space="preserve"> SERVILLETAS  </t>
  </si>
  <si>
    <t xml:space="preserve"> PAQUETE X 100 </t>
  </si>
  <si>
    <t xml:space="preserve"> SERVILLETAS DE LUJO </t>
  </si>
  <si>
    <t xml:space="preserve"> PAQUETE X 35 </t>
  </si>
  <si>
    <t xml:space="preserve"> PAQUETE PLATOS GRANDE </t>
  </si>
  <si>
    <t xml:space="preserve"> PAQUETE X 20 </t>
  </si>
  <si>
    <t xml:space="preserve"> PAQUETE PLATOS MEDIANO </t>
  </si>
  <si>
    <t xml:space="preserve"> CUCHARAS DESECHABLES  </t>
  </si>
  <si>
    <t xml:space="preserve"> CUCHILLO Y TENEDORES DESECHABLES  </t>
  </si>
  <si>
    <t xml:space="preserve"> VASOS DESECHABLES AGUA 7 OZ </t>
  </si>
  <si>
    <t xml:space="preserve"> PAQUETE X 25 </t>
  </si>
  <si>
    <t xml:space="preserve"> VASOS PARAFINADOS 4 OZ </t>
  </si>
  <si>
    <t xml:space="preserve">CREMA NO LACTEA </t>
  </si>
  <si>
    <t xml:space="preserve"> TARRO X 450 GR </t>
  </si>
  <si>
    <t xml:space="preserve">ENDULZANTE BAJO EN CALORIAS </t>
  </si>
  <si>
    <t xml:space="preserve"> PAQUETE X 100 UNIDADES </t>
  </si>
  <si>
    <t xml:space="preserve"> VASOS VIDRIO 11 OZ REDONDOS LISOS </t>
  </si>
  <si>
    <t>ELEMENTOS E INSUMOS DE ASEO</t>
  </si>
  <si>
    <t xml:space="preserve"> PAÑO ABSORVENTE  </t>
  </si>
  <si>
    <t xml:space="preserve"> LIMPIONES TOALLA  </t>
  </si>
  <si>
    <t xml:space="preserve"> ESPONJA ABRASIVA </t>
  </si>
  <si>
    <t xml:space="preserve"> TOALLAS DESECHABLES MANOS BLANCA </t>
  </si>
  <si>
    <t xml:space="preserve"> PAQUETE X 150 UNIDADES </t>
  </si>
  <si>
    <t xml:space="preserve"> TOALLAS DESECHABLES PARA  COCINA (ROLLO) </t>
  </si>
  <si>
    <t xml:space="preserve"> TAPABOCAS  </t>
  </si>
  <si>
    <t xml:space="preserve"> CAJA X 50 UNIDADES </t>
  </si>
  <si>
    <t xml:space="preserve"> GUANTES AMARILLOS PAR </t>
  </si>
  <si>
    <t xml:space="preserve"> GUANTES NEGROS PAR </t>
  </si>
  <si>
    <t xml:space="preserve"> JABON DETERGENTE EN BOLSA  </t>
  </si>
  <si>
    <t xml:space="preserve"> 500 GRAMOS </t>
  </si>
  <si>
    <t xml:space="preserve"> LAVALOZA POR TARRO  </t>
  </si>
  <si>
    <t xml:space="preserve"> BAYETILLA BLANCA </t>
  </si>
  <si>
    <t xml:space="preserve"> METRO </t>
  </si>
  <si>
    <t xml:space="preserve"> ALCOHOL BOTELLA  </t>
  </si>
  <si>
    <t xml:space="preserve"> 700 Ml </t>
  </si>
  <si>
    <t xml:space="preserve"> ATOMIZADORES FRASCO </t>
  </si>
  <si>
    <t xml:space="preserve"> LUSTRAMUEBLES FRASCO  </t>
  </si>
  <si>
    <t xml:space="preserve"> 250 ML </t>
  </si>
  <si>
    <t xml:space="preserve"> AMBIENTADOR  </t>
  </si>
  <si>
    <t xml:space="preserve"> HIPOCLORITO  </t>
  </si>
  <si>
    <t xml:space="preserve"> CHUPA PARA BAÑOS </t>
  </si>
  <si>
    <t xml:space="preserve"> CHURRUSCO BAÑO </t>
  </si>
  <si>
    <t xml:space="preserve"> UNIDAD</t>
  </si>
  <si>
    <t xml:space="preserve"> CEPILLO DE MANO </t>
  </si>
  <si>
    <t xml:space="preserve"> TRAPERO ENCABADO </t>
  </si>
  <si>
    <t xml:space="preserve"> MECHA TRAPERO </t>
  </si>
  <si>
    <t xml:space="preserve"> ESCOBA SUAVE </t>
  </si>
  <si>
    <t xml:space="preserve"> ESCOBA DURA </t>
  </si>
  <si>
    <t xml:space="preserve"> DESENGRASANTE CREMA </t>
  </si>
  <si>
    <t xml:space="preserve"> 500 Ml </t>
  </si>
  <si>
    <t xml:space="preserve"> DESENGRASANTE LIQUIDO POR GALON </t>
  </si>
  <si>
    <t xml:space="preserve"> BALDE </t>
  </si>
  <si>
    <t xml:space="preserve"> ESCOBILLON PARA LIMPIAR VENTANALES </t>
  </si>
  <si>
    <t xml:space="preserve"> BOLSAS NEGRA GRANDE </t>
  </si>
  <si>
    <t xml:space="preserve"> 80 x 100 UNIDAD </t>
  </si>
  <si>
    <t xml:space="preserve"> BOLSAS NEGRA PEQUEÑA </t>
  </si>
  <si>
    <t xml:space="preserve"> 50 x 70 UNIDAD  </t>
  </si>
  <si>
    <t xml:space="preserve"> BOLSAS BLANCA GRANDE </t>
  </si>
  <si>
    <t xml:space="preserve"> 80 x 100 UNIDAD  </t>
  </si>
  <si>
    <t xml:space="preserve"> BOLSAS BLANCA PEQUEÑA  </t>
  </si>
  <si>
    <t xml:space="preserve"> PAPEL HIGIENICO PEQUEÑO BLANCO  </t>
  </si>
  <si>
    <t xml:space="preserve"> UNIDAD X 32 MTS </t>
  </si>
  <si>
    <t xml:space="preserve"> PAPEL HIGIENICO GRANDE BLANCO</t>
  </si>
  <si>
    <t xml:space="preserve">UNIDAD X 250 MTS </t>
  </si>
  <si>
    <t xml:space="preserve"> JABON MANOS </t>
  </si>
  <si>
    <t xml:space="preserve"> JABON LIQUIDO MULTIUSOS  </t>
  </si>
  <si>
    <t xml:space="preserve"> NEUTRALIZANTE </t>
  </si>
  <si>
    <t xml:space="preserve"> VARSOL </t>
  </si>
  <si>
    <t xml:space="preserve"> LIMPIAVIDRIOS  </t>
  </si>
  <si>
    <t xml:space="preserve"> THERMO  3LT CON VALVULA DOSIFICADORA</t>
  </si>
  <si>
    <t xml:space="preserve"> UNIDAD  </t>
  </si>
  <si>
    <t xml:space="preserve"> RECOGEDOR DE BASURA </t>
  </si>
  <si>
    <t>TOTAL GLOBAL MENSUAL</t>
  </si>
  <si>
    <t>OFICINA</t>
  </si>
  <si>
    <t>A. CANT. OPERARIOS</t>
  </si>
  <si>
    <t>B. CANT. TODERO</t>
  </si>
  <si>
    <t>E. VALOR TOTAL MENSUAL (INCLUIDO IVA) ((AXC)+(BXD))</t>
  </si>
  <si>
    <t>F. VALOR GLOBAL MENSUAL CATALOGO PRODUCTOS</t>
  </si>
  <si>
    <t>G. MESES</t>
  </si>
  <si>
    <t>H. VALOR TOTAL FUMIGACION (INCLUIDO IVA)</t>
  </si>
  <si>
    <t>SEDE FISCALIA</t>
  </si>
  <si>
    <t>REGIONAL BOGOTA</t>
  </si>
  <si>
    <t>REGIONAL BOGOTA CALLE 113</t>
  </si>
  <si>
    <t>REGIONAL BOGOTA CALLE 143</t>
  </si>
  <si>
    <t>REGIONAL BOGOTA CALLE 74</t>
  </si>
  <si>
    <t>SUCURSAL CENTRO SUR</t>
  </si>
  <si>
    <t>USI</t>
  </si>
  <si>
    <t>SUCURSAL OCCIDENTE</t>
  </si>
  <si>
    <t>SUCURSAL NORTE</t>
  </si>
  <si>
    <t>AMAZONAS</t>
  </si>
  <si>
    <t>HUILA</t>
  </si>
  <si>
    <t>PUTUMAYO</t>
  </si>
  <si>
    <t>SUROCCIDENTE</t>
  </si>
  <si>
    <t>SUROCCIDENTE PUNTO ATENCION</t>
  </si>
  <si>
    <t>NARIÑO</t>
  </si>
  <si>
    <t xml:space="preserve">QUINDIO </t>
  </si>
  <si>
    <t xml:space="preserve">CAUCA </t>
  </si>
  <si>
    <t xml:space="preserve">CALDAS </t>
  </si>
  <si>
    <t>RISARALDA</t>
  </si>
  <si>
    <t>VALOR TOTAL GRUPO</t>
  </si>
  <si>
    <t>MOPA DE ALGODÓN (BARRER Y BRILLO)</t>
  </si>
  <si>
    <t xml:space="preserve"> CERA POLIMERICA  ANTIDESLIZANTE </t>
  </si>
  <si>
    <t xml:space="preserve"> CERA EMULSIONADA</t>
  </si>
  <si>
    <t xml:space="preserve"> PETO  PLASTICO</t>
  </si>
  <si>
    <t xml:space="preserve"> GALON  (US)</t>
  </si>
  <si>
    <t>&lt;</t>
  </si>
  <si>
    <t xml:space="preserve">                                                                                                  -   </t>
  </si>
  <si>
    <t xml:space="preserve">                                                                                                                      -   </t>
  </si>
  <si>
    <t xml:space="preserve">                                                                                                                              -   </t>
  </si>
  <si>
    <t xml:space="preserve">                                                                                                                          -   </t>
  </si>
  <si>
    <t xml:space="preserve">                                                                                                     -   </t>
  </si>
  <si>
    <t xml:space="preserve">                                                                                                        -   </t>
  </si>
  <si>
    <t xml:space="preserve">                                 -   </t>
  </si>
  <si>
    <t xml:space="preserve">                                                  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</si>
</sst>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-;\-* #,##0.0_-;_-* &quot;-&quot;??_-;_-@_-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4"/>
      <color rgb="FF000000"/>
      <name val="Calibri"/>
      <family val="2"/>
      <scheme val="minor"/>
    </font>
    <font>
      <b/>
      <sz val="5"/>
      <color rgb="FF000000"/>
      <name val="Calibri"/>
      <family val="2"/>
      <scheme val="minor"/>
    </font>
    <font>
      <sz val="5"/>
      <color rgb="FF000000"/>
      <name val="Calibri"/>
      <family val="2"/>
      <scheme val="minor"/>
    </font>
    <font>
      <sz val="6"/>
      <color rgb="FF000000"/>
      <name val="Calibri"/>
      <family val="2"/>
      <scheme val="minor"/>
    </font>
    <font>
      <b/>
      <sz val="6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6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9" fillId="0" borderId="13" xfId="0" applyFont="1" applyBorder="1" applyAlignment="1">
      <alignment vertical="center" wrapText="1"/>
    </xf>
    <xf numFmtId="0" fontId="3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7" fillId="4" borderId="8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6" fontId="7" fillId="0" borderId="15" xfId="1" applyNumberFormat="1" applyFont="1" applyBorder="1" applyAlignment="1">
      <alignment vertical="center"/>
    </xf>
    <xf numFmtId="166" fontId="7" fillId="0" borderId="7" xfId="1" applyNumberFormat="1" applyFont="1" applyBorder="1" applyAlignment="1">
      <alignment vertical="center"/>
    </xf>
    <xf numFmtId="166" fontId="7" fillId="0" borderId="16" xfId="1" applyNumberFormat="1" applyFont="1" applyBorder="1" applyAlignment="1">
      <alignment vertical="center"/>
    </xf>
    <xf numFmtId="166" fontId="3" fillId="0" borderId="13" xfId="1" applyNumberFormat="1" applyFont="1" applyBorder="1" applyAlignment="1">
      <alignment vertical="center"/>
    </xf>
    <xf numFmtId="166" fontId="3" fillId="0" borderId="7" xfId="1" applyNumberFormat="1" applyFont="1" applyBorder="1" applyAlignment="1">
      <alignment vertical="center"/>
    </xf>
    <xf numFmtId="166" fontId="3" fillId="0" borderId="18" xfId="1" applyNumberFormat="1" applyFont="1" applyBorder="1" applyAlignment="1">
      <alignment vertical="center"/>
    </xf>
    <xf numFmtId="166" fontId="7" fillId="4" borderId="19" xfId="1" applyNumberFormat="1" applyFont="1" applyFill="1" applyBorder="1" applyAlignment="1">
      <alignment vertical="center"/>
    </xf>
    <xf numFmtId="166" fontId="3" fillId="0" borderId="28" xfId="1" applyNumberFormat="1" applyFont="1" applyBorder="1" applyAlignment="1">
      <alignment vertical="center"/>
    </xf>
    <xf numFmtId="166" fontId="0" fillId="0" borderId="0" xfId="1" applyNumberFormat="1" applyFont="1"/>
    <xf numFmtId="166" fontId="0" fillId="0" borderId="0" xfId="0" applyNumberFormat="1"/>
    <xf numFmtId="164" fontId="0" fillId="0" borderId="0" xfId="0" applyNumberFormat="1"/>
    <xf numFmtId="166" fontId="3" fillId="0" borderId="28" xfId="0" applyNumberFormat="1" applyFont="1" applyBorder="1" applyAlignment="1">
      <alignment vertical="center"/>
    </xf>
    <xf numFmtId="166" fontId="3" fillId="0" borderId="4" xfId="1" applyNumberFormat="1" applyFont="1" applyBorder="1" applyAlignment="1">
      <alignment horizontal="center" vertical="center"/>
    </xf>
    <xf numFmtId="166" fontId="3" fillId="0" borderId="7" xfId="1" applyNumberFormat="1" applyFont="1" applyBorder="1" applyAlignment="1">
      <alignment vertical="center" wrapText="1"/>
    </xf>
    <xf numFmtId="166" fontId="3" fillId="0" borderId="18" xfId="1" applyNumberFormat="1" applyFont="1" applyBorder="1" applyAlignment="1">
      <alignment vertical="center" wrapText="1"/>
    </xf>
    <xf numFmtId="166" fontId="3" fillId="0" borderId="13" xfId="1" applyNumberFormat="1" applyFont="1" applyBorder="1" applyAlignment="1">
      <alignment vertical="center" wrapText="1"/>
    </xf>
    <xf numFmtId="166" fontId="3" fillId="0" borderId="28" xfId="1" applyNumberFormat="1" applyFont="1" applyBorder="1" applyAlignment="1">
      <alignment vertical="center" wrapText="1"/>
    </xf>
    <xf numFmtId="166" fontId="3" fillId="0" borderId="14" xfId="1" applyNumberFormat="1" applyFont="1" applyBorder="1" applyAlignment="1">
      <alignment vertical="center"/>
    </xf>
    <xf numFmtId="166" fontId="3" fillId="0" borderId="16" xfId="1" applyNumberFormat="1" applyFont="1" applyBorder="1" applyAlignment="1">
      <alignment vertical="center"/>
    </xf>
    <xf numFmtId="166" fontId="3" fillId="0" borderId="19" xfId="1" applyNumberFormat="1" applyFont="1" applyBorder="1" applyAlignment="1">
      <alignment vertical="center"/>
    </xf>
    <xf numFmtId="166" fontId="3" fillId="0" borderId="29" xfId="1" applyNumberFormat="1" applyFont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24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8" fillId="3" borderId="9" xfId="0" applyFont="1" applyFill="1" applyBorder="1" applyAlignment="1">
      <alignment vertical="center"/>
    </xf>
    <xf numFmtId="0" fontId="8" fillId="3" borderId="24" xfId="0" applyFont="1" applyFill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6" fontId="3" fillId="0" borderId="14" xfId="1" applyNumberFormat="1" applyFont="1" applyBorder="1" applyAlignment="1">
      <alignment horizontal="center" vertical="center"/>
    </xf>
    <xf numFmtId="166" fontId="3" fillId="0" borderId="16" xfId="1" applyNumberFormat="1" applyFont="1" applyBorder="1" applyAlignment="1">
      <alignment horizontal="center" vertical="center"/>
    </xf>
    <xf numFmtId="166" fontId="3" fillId="0" borderId="19" xfId="1" applyNumberFormat="1" applyFont="1" applyBorder="1" applyAlignment="1">
      <alignment horizontal="center" vertical="center"/>
    </xf>
    <xf numFmtId="165" fontId="3" fillId="0" borderId="13" xfId="1" applyNumberFormat="1" applyFont="1" applyBorder="1" applyAlignment="1">
      <alignment vertical="center"/>
    </xf>
    <xf numFmtId="165" fontId="3" fillId="0" borderId="7" xfId="1" applyNumberFormat="1" applyFont="1" applyBorder="1" applyAlignment="1">
      <alignment vertical="center"/>
    </xf>
    <xf numFmtId="165" fontId="3" fillId="0" borderId="18" xfId="1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66" fontId="3" fillId="0" borderId="13" xfId="1" applyNumberFormat="1" applyFont="1" applyBorder="1" applyAlignment="1">
      <alignment horizontal="center" vertical="center"/>
    </xf>
    <xf numFmtId="166" fontId="3" fillId="0" borderId="7" xfId="1" applyNumberFormat="1" applyFont="1" applyBorder="1" applyAlignment="1">
      <alignment horizontal="center" vertical="center"/>
    </xf>
    <xf numFmtId="166" fontId="3" fillId="0" borderId="18" xfId="1" applyNumberFormat="1" applyFont="1" applyBorder="1" applyAlignment="1">
      <alignment horizontal="center" vertical="center"/>
    </xf>
    <xf numFmtId="166" fontId="3" fillId="0" borderId="1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6" fontId="3" fillId="0" borderId="21" xfId="0" applyNumberFormat="1" applyFont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right" vertical="center"/>
    </xf>
    <xf numFmtId="0" fontId="7" fillId="4" borderId="33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right" vertical="center"/>
    </xf>
    <xf numFmtId="0" fontId="7" fillId="4" borderId="18" xfId="0" applyFont="1" applyFill="1" applyBorder="1" applyAlignment="1">
      <alignment horizontal="right" vertical="center"/>
    </xf>
    <xf numFmtId="0" fontId="3" fillId="4" borderId="3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3"/>
  <sheetViews>
    <sheetView tabSelected="1" topLeftCell="I1" workbookViewId="0">
      <selection activeCell="K18" sqref="K18"/>
    </sheetView>
  </sheetViews>
  <sheetFormatPr baseColWidth="10" defaultRowHeight="15" x14ac:dyDescent="0.25"/>
  <cols>
    <col min="1" max="1" width="24.5703125" bestFit="1" customWidth="1"/>
    <col min="2" max="2" width="37" bestFit="1" customWidth="1"/>
    <col min="3" max="3" width="31.7109375" bestFit="1" customWidth="1"/>
    <col min="4" max="4" width="30.140625" bestFit="1" customWidth="1"/>
    <col min="5" max="5" width="35.7109375" bestFit="1" customWidth="1"/>
    <col min="6" max="6" width="30.140625" bestFit="1" customWidth="1"/>
    <col min="7" max="7" width="38.140625" bestFit="1" customWidth="1"/>
    <col min="8" max="8" width="37" bestFit="1" customWidth="1"/>
    <col min="9" max="9" width="21" bestFit="1" customWidth="1"/>
    <col min="10" max="10" width="30.85546875" bestFit="1" customWidth="1"/>
    <col min="11" max="11" width="31.85546875" bestFit="1" customWidth="1"/>
    <col min="12" max="12" width="16.7109375" bestFit="1" customWidth="1"/>
    <col min="15" max="15" width="16.7109375" bestFit="1" customWidth="1"/>
  </cols>
  <sheetData>
    <row r="1" spans="1:17" ht="15.75" thickBot="1" x14ac:dyDescent="0.3"/>
    <row r="2" spans="1:17" ht="15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17" ht="15.75" thickBot="1" x14ac:dyDescent="0.3">
      <c r="A3" s="3" t="s">
        <v>5</v>
      </c>
      <c r="B3" s="4" t="s">
        <v>6</v>
      </c>
      <c r="C3" s="42"/>
      <c r="D3" s="42"/>
      <c r="E3" s="4"/>
    </row>
    <row r="4" spans="1:17" ht="15.75" thickBot="1" x14ac:dyDescent="0.3">
      <c r="A4" s="3" t="s">
        <v>7</v>
      </c>
      <c r="B4" s="4" t="s">
        <v>8</v>
      </c>
      <c r="C4" s="42"/>
      <c r="D4" s="42"/>
      <c r="E4" s="4"/>
    </row>
    <row r="5" spans="1:17" ht="15.75" thickBot="1" x14ac:dyDescent="0.3">
      <c r="A5" s="3" t="s">
        <v>9</v>
      </c>
      <c r="B5" s="4" t="s">
        <v>10</v>
      </c>
      <c r="C5" s="42"/>
      <c r="D5" s="42"/>
      <c r="E5" s="4"/>
    </row>
    <row r="8" spans="1:17" ht="15.75" thickBot="1" x14ac:dyDescent="0.3"/>
    <row r="9" spans="1:17" ht="22.5" customHeight="1" x14ac:dyDescent="0.25">
      <c r="A9" s="87" t="s">
        <v>11</v>
      </c>
      <c r="B9" s="88" t="s">
        <v>143</v>
      </c>
      <c r="C9" s="25" t="s">
        <v>12</v>
      </c>
      <c r="D9" s="26" t="s">
        <v>14</v>
      </c>
      <c r="E9" s="27" t="s">
        <v>15</v>
      </c>
      <c r="F9" s="25" t="s">
        <v>12</v>
      </c>
      <c r="G9" s="26" t="s">
        <v>14</v>
      </c>
      <c r="H9" s="27" t="s">
        <v>15</v>
      </c>
      <c r="I9" s="25" t="s">
        <v>12</v>
      </c>
      <c r="J9" s="26" t="s">
        <v>14</v>
      </c>
      <c r="K9" s="27" t="s">
        <v>15</v>
      </c>
      <c r="L9" s="25" t="s">
        <v>12</v>
      </c>
      <c r="M9" s="26" t="s">
        <v>14</v>
      </c>
      <c r="N9" s="27" t="s">
        <v>15</v>
      </c>
      <c r="O9" s="25" t="s">
        <v>12</v>
      </c>
      <c r="P9" s="26" t="s">
        <v>14</v>
      </c>
      <c r="Q9" s="27" t="s">
        <v>15</v>
      </c>
    </row>
    <row r="10" spans="1:17" ht="27" x14ac:dyDescent="0.25">
      <c r="A10" s="87"/>
      <c r="B10" s="88"/>
      <c r="C10" s="28" t="s">
        <v>13</v>
      </c>
      <c r="D10" s="5" t="s">
        <v>13</v>
      </c>
      <c r="E10" s="29" t="s">
        <v>16</v>
      </c>
      <c r="F10" s="28" t="s">
        <v>17</v>
      </c>
      <c r="G10" s="5" t="s">
        <v>17</v>
      </c>
      <c r="H10" s="29" t="s">
        <v>17</v>
      </c>
      <c r="I10" s="5" t="s">
        <v>18</v>
      </c>
      <c r="J10" s="5" t="s">
        <v>18</v>
      </c>
      <c r="K10" s="29" t="s">
        <v>18</v>
      </c>
      <c r="L10" s="28" t="s">
        <v>19</v>
      </c>
      <c r="M10" s="5" t="s">
        <v>19</v>
      </c>
      <c r="N10" s="29" t="s">
        <v>19</v>
      </c>
      <c r="O10" s="28" t="s">
        <v>20</v>
      </c>
      <c r="P10" s="5" t="s">
        <v>21</v>
      </c>
      <c r="Q10" s="29" t="s">
        <v>22</v>
      </c>
    </row>
    <row r="11" spans="1:17" x14ac:dyDescent="0.25">
      <c r="A11" s="51" t="s">
        <v>23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3"/>
    </row>
    <row r="12" spans="1:17" x14ac:dyDescent="0.25">
      <c r="A12" s="6" t="s">
        <v>24</v>
      </c>
      <c r="B12" s="24" t="s">
        <v>25</v>
      </c>
      <c r="C12" s="30">
        <v>326</v>
      </c>
      <c r="D12" s="31">
        <v>0</v>
      </c>
      <c r="E12" s="32">
        <f>+C12*D12</f>
        <v>0</v>
      </c>
      <c r="F12" s="30">
        <v>13</v>
      </c>
      <c r="G12" s="31">
        <v>0</v>
      </c>
      <c r="H12" s="32">
        <f>+F12*G12</f>
        <v>0</v>
      </c>
      <c r="I12" s="30">
        <v>75</v>
      </c>
      <c r="J12" s="31">
        <v>0</v>
      </c>
      <c r="K12" s="32">
        <f>+I12*J12</f>
        <v>0</v>
      </c>
      <c r="L12" s="30">
        <v>33</v>
      </c>
      <c r="M12" s="31">
        <v>0</v>
      </c>
      <c r="N12" s="32">
        <f>+L12*M12</f>
        <v>0</v>
      </c>
      <c r="O12" s="30">
        <v>11</v>
      </c>
      <c r="P12" s="31">
        <v>0</v>
      </c>
      <c r="Q12" s="32">
        <f t="shared" ref="Q12:Q30" si="0">+O12*P12</f>
        <v>0</v>
      </c>
    </row>
    <row r="13" spans="1:17" x14ac:dyDescent="0.25">
      <c r="A13" s="6" t="s">
        <v>26</v>
      </c>
      <c r="B13" s="24" t="s">
        <v>25</v>
      </c>
      <c r="C13" s="30">
        <v>0</v>
      </c>
      <c r="D13" s="31">
        <v>0</v>
      </c>
      <c r="E13" s="32">
        <f t="shared" ref="E13:E30" si="1">+C13*D13</f>
        <v>0</v>
      </c>
      <c r="F13" s="30">
        <v>1</v>
      </c>
      <c r="G13" s="31">
        <v>0</v>
      </c>
      <c r="H13" s="32">
        <f t="shared" ref="H13:H30" si="2">+F13*G13</f>
        <v>0</v>
      </c>
      <c r="I13" s="30">
        <v>0</v>
      </c>
      <c r="J13" s="31">
        <v>0</v>
      </c>
      <c r="K13" s="32">
        <f t="shared" ref="K13:K30" si="3">+I13*J13</f>
        <v>0</v>
      </c>
      <c r="L13" s="30">
        <v>0</v>
      </c>
      <c r="M13" s="31">
        <v>0</v>
      </c>
      <c r="N13" s="32">
        <f t="shared" ref="N13:N30" si="4">+L13*M13</f>
        <v>0</v>
      </c>
      <c r="O13" s="30">
        <v>0</v>
      </c>
      <c r="P13" s="31">
        <v>0</v>
      </c>
      <c r="Q13" s="32">
        <f t="shared" si="0"/>
        <v>0</v>
      </c>
    </row>
    <row r="14" spans="1:17" x14ac:dyDescent="0.25">
      <c r="A14" s="6" t="s">
        <v>27</v>
      </c>
      <c r="B14" s="24" t="s">
        <v>28</v>
      </c>
      <c r="C14" s="30">
        <v>251</v>
      </c>
      <c r="D14" s="31">
        <v>0</v>
      </c>
      <c r="E14" s="32">
        <f t="shared" si="1"/>
        <v>0</v>
      </c>
      <c r="F14" s="30">
        <v>13</v>
      </c>
      <c r="G14" s="31">
        <v>0</v>
      </c>
      <c r="H14" s="32">
        <f t="shared" si="2"/>
        <v>0</v>
      </c>
      <c r="I14" s="30">
        <v>47</v>
      </c>
      <c r="J14" s="31">
        <v>0</v>
      </c>
      <c r="K14" s="32">
        <f t="shared" si="3"/>
        <v>0</v>
      </c>
      <c r="L14" s="30">
        <v>12</v>
      </c>
      <c r="M14" s="31">
        <v>0</v>
      </c>
      <c r="N14" s="32">
        <f t="shared" si="4"/>
        <v>0</v>
      </c>
      <c r="O14" s="30">
        <v>6</v>
      </c>
      <c r="P14" s="31">
        <v>0</v>
      </c>
      <c r="Q14" s="32">
        <f t="shared" si="0"/>
        <v>0</v>
      </c>
    </row>
    <row r="15" spans="1:17" x14ac:dyDescent="0.25">
      <c r="A15" s="6" t="s">
        <v>29</v>
      </c>
      <c r="B15" s="24" t="s">
        <v>30</v>
      </c>
      <c r="C15" s="30">
        <v>4</v>
      </c>
      <c r="D15" s="31">
        <v>0</v>
      </c>
      <c r="E15" s="32">
        <f t="shared" si="1"/>
        <v>0</v>
      </c>
      <c r="F15" s="30">
        <v>12</v>
      </c>
      <c r="G15" s="31">
        <v>0</v>
      </c>
      <c r="H15" s="32">
        <f t="shared" si="2"/>
        <v>0</v>
      </c>
      <c r="I15" s="30">
        <v>5</v>
      </c>
      <c r="J15" s="31">
        <v>0</v>
      </c>
      <c r="K15" s="32">
        <f t="shared" si="3"/>
        <v>0</v>
      </c>
      <c r="L15" s="30">
        <v>4</v>
      </c>
      <c r="M15" s="31">
        <v>0</v>
      </c>
      <c r="N15" s="32">
        <f t="shared" si="4"/>
        <v>0</v>
      </c>
      <c r="O15" s="30">
        <v>0</v>
      </c>
      <c r="P15" s="31">
        <v>0</v>
      </c>
      <c r="Q15" s="32">
        <f t="shared" si="0"/>
        <v>0</v>
      </c>
    </row>
    <row r="16" spans="1:17" x14ac:dyDescent="0.25">
      <c r="A16" s="6" t="s">
        <v>31</v>
      </c>
      <c r="B16" s="24" t="s">
        <v>32</v>
      </c>
      <c r="C16" s="30">
        <v>104</v>
      </c>
      <c r="D16" s="31">
        <v>0</v>
      </c>
      <c r="E16" s="32">
        <f t="shared" si="1"/>
        <v>0</v>
      </c>
      <c r="F16" s="30">
        <v>3</v>
      </c>
      <c r="G16" s="31">
        <v>0</v>
      </c>
      <c r="H16" s="32">
        <f t="shared" si="2"/>
        <v>0</v>
      </c>
      <c r="I16" s="30">
        <v>10</v>
      </c>
      <c r="J16" s="31">
        <v>0</v>
      </c>
      <c r="K16" s="32">
        <f t="shared" si="3"/>
        <v>0</v>
      </c>
      <c r="L16" s="30">
        <v>3</v>
      </c>
      <c r="M16" s="31">
        <v>0</v>
      </c>
      <c r="N16" s="32">
        <f t="shared" si="4"/>
        <v>0</v>
      </c>
      <c r="O16" s="30">
        <v>3</v>
      </c>
      <c r="P16" s="31">
        <v>0</v>
      </c>
      <c r="Q16" s="32">
        <f t="shared" si="0"/>
        <v>0</v>
      </c>
    </row>
    <row r="17" spans="1:17" x14ac:dyDescent="0.25">
      <c r="A17" s="6" t="s">
        <v>33</v>
      </c>
      <c r="B17" s="24" t="s">
        <v>34</v>
      </c>
      <c r="C17" s="30">
        <v>32</v>
      </c>
      <c r="D17" s="31">
        <v>0</v>
      </c>
      <c r="E17" s="32">
        <f t="shared" si="1"/>
        <v>0</v>
      </c>
      <c r="F17" s="30">
        <v>4</v>
      </c>
      <c r="G17" s="31">
        <v>0</v>
      </c>
      <c r="H17" s="32">
        <f t="shared" si="2"/>
        <v>0</v>
      </c>
      <c r="I17" s="30">
        <v>3</v>
      </c>
      <c r="J17" s="31">
        <v>0</v>
      </c>
      <c r="K17" s="32">
        <f t="shared" si="3"/>
        <v>0</v>
      </c>
      <c r="L17" s="30">
        <v>2</v>
      </c>
      <c r="M17" s="31">
        <v>0</v>
      </c>
      <c r="N17" s="32">
        <f t="shared" si="4"/>
        <v>0</v>
      </c>
      <c r="O17" s="30">
        <v>1</v>
      </c>
      <c r="P17" s="31">
        <v>0</v>
      </c>
      <c r="Q17" s="32">
        <f t="shared" si="0"/>
        <v>0</v>
      </c>
    </row>
    <row r="18" spans="1:17" x14ac:dyDescent="0.25">
      <c r="A18" s="6" t="s">
        <v>35</v>
      </c>
      <c r="B18" s="24" t="s">
        <v>36</v>
      </c>
      <c r="C18" s="30">
        <v>32</v>
      </c>
      <c r="D18" s="31">
        <v>0</v>
      </c>
      <c r="E18" s="32">
        <f t="shared" si="1"/>
        <v>0</v>
      </c>
      <c r="F18" s="30">
        <v>9</v>
      </c>
      <c r="G18" s="31">
        <v>0</v>
      </c>
      <c r="H18" s="32">
        <f t="shared" si="2"/>
        <v>0</v>
      </c>
      <c r="I18" s="30">
        <v>7</v>
      </c>
      <c r="J18" s="31">
        <v>0</v>
      </c>
      <c r="K18" s="32">
        <f t="shared" si="3"/>
        <v>0</v>
      </c>
      <c r="L18" s="30">
        <v>3</v>
      </c>
      <c r="M18" s="31">
        <v>0</v>
      </c>
      <c r="N18" s="32">
        <f t="shared" si="4"/>
        <v>0</v>
      </c>
      <c r="O18" s="30">
        <v>2</v>
      </c>
      <c r="P18" s="31">
        <v>0</v>
      </c>
      <c r="Q18" s="32">
        <f t="shared" si="0"/>
        <v>0</v>
      </c>
    </row>
    <row r="19" spans="1:17" x14ac:dyDescent="0.25">
      <c r="A19" s="6" t="s">
        <v>37</v>
      </c>
      <c r="B19" s="24" t="s">
        <v>36</v>
      </c>
      <c r="C19" s="30">
        <v>15</v>
      </c>
      <c r="D19" s="31">
        <v>0</v>
      </c>
      <c r="E19" s="32">
        <f t="shared" si="1"/>
        <v>0</v>
      </c>
      <c r="F19" s="30">
        <v>1</v>
      </c>
      <c r="G19" s="31">
        <v>0</v>
      </c>
      <c r="H19" s="32">
        <f t="shared" si="2"/>
        <v>0</v>
      </c>
      <c r="I19" s="30">
        <v>0</v>
      </c>
      <c r="J19" s="31">
        <v>0</v>
      </c>
      <c r="K19" s="32">
        <f t="shared" si="3"/>
        <v>0</v>
      </c>
      <c r="L19" s="30">
        <v>0</v>
      </c>
      <c r="M19" s="31">
        <v>0</v>
      </c>
      <c r="N19" s="32">
        <f t="shared" si="4"/>
        <v>0</v>
      </c>
      <c r="O19" s="30">
        <v>0</v>
      </c>
      <c r="P19" s="31">
        <v>0</v>
      </c>
      <c r="Q19" s="32">
        <f t="shared" si="0"/>
        <v>0</v>
      </c>
    </row>
    <row r="20" spans="1:17" x14ac:dyDescent="0.25">
      <c r="A20" s="6" t="s">
        <v>38</v>
      </c>
      <c r="B20" s="24" t="s">
        <v>39</v>
      </c>
      <c r="C20" s="30">
        <v>37</v>
      </c>
      <c r="D20" s="31">
        <v>0</v>
      </c>
      <c r="E20" s="32">
        <f t="shared" si="1"/>
        <v>0</v>
      </c>
      <c r="F20" s="30">
        <v>2</v>
      </c>
      <c r="G20" s="31">
        <v>0</v>
      </c>
      <c r="H20" s="32">
        <f t="shared" si="2"/>
        <v>0</v>
      </c>
      <c r="I20" s="30">
        <v>30</v>
      </c>
      <c r="J20" s="31">
        <v>0</v>
      </c>
      <c r="K20" s="32">
        <f t="shared" si="3"/>
        <v>0</v>
      </c>
      <c r="L20" s="30">
        <v>6</v>
      </c>
      <c r="M20" s="31">
        <v>0</v>
      </c>
      <c r="N20" s="32">
        <f t="shared" si="4"/>
        <v>0</v>
      </c>
      <c r="O20" s="30">
        <v>3</v>
      </c>
      <c r="P20" s="31">
        <v>0</v>
      </c>
      <c r="Q20" s="32">
        <f t="shared" si="0"/>
        <v>0</v>
      </c>
    </row>
    <row r="21" spans="1:17" x14ac:dyDescent="0.25">
      <c r="A21" s="6" t="s">
        <v>40</v>
      </c>
      <c r="B21" s="24" t="s">
        <v>41</v>
      </c>
      <c r="C21" s="30">
        <v>25</v>
      </c>
      <c r="D21" s="31">
        <v>0</v>
      </c>
      <c r="E21" s="32">
        <f t="shared" si="1"/>
        <v>0</v>
      </c>
      <c r="F21" s="30">
        <v>0</v>
      </c>
      <c r="G21" s="31">
        <v>0</v>
      </c>
      <c r="H21" s="32">
        <f t="shared" si="2"/>
        <v>0</v>
      </c>
      <c r="I21" s="30">
        <v>0</v>
      </c>
      <c r="J21" s="31">
        <v>0</v>
      </c>
      <c r="K21" s="32">
        <f t="shared" si="3"/>
        <v>0</v>
      </c>
      <c r="L21" s="30">
        <v>0</v>
      </c>
      <c r="M21" s="31">
        <v>0</v>
      </c>
      <c r="N21" s="32">
        <f t="shared" si="4"/>
        <v>0</v>
      </c>
      <c r="O21" s="30">
        <v>0</v>
      </c>
      <c r="P21" s="31">
        <v>0</v>
      </c>
      <c r="Q21" s="32">
        <f t="shared" si="0"/>
        <v>0</v>
      </c>
    </row>
    <row r="22" spans="1:17" x14ac:dyDescent="0.25">
      <c r="A22" s="6" t="s">
        <v>42</v>
      </c>
      <c r="B22" s="24" t="s">
        <v>43</v>
      </c>
      <c r="C22" s="30">
        <v>0</v>
      </c>
      <c r="D22" s="31">
        <v>0</v>
      </c>
      <c r="E22" s="32">
        <f t="shared" si="1"/>
        <v>0</v>
      </c>
      <c r="F22" s="30">
        <v>0</v>
      </c>
      <c r="G22" s="31">
        <v>0</v>
      </c>
      <c r="H22" s="32">
        <f t="shared" si="2"/>
        <v>0</v>
      </c>
      <c r="I22" s="30">
        <v>12</v>
      </c>
      <c r="J22" s="31">
        <v>0</v>
      </c>
      <c r="K22" s="32">
        <f t="shared" si="3"/>
        <v>0</v>
      </c>
      <c r="L22" s="30">
        <v>0</v>
      </c>
      <c r="M22" s="31">
        <v>0</v>
      </c>
      <c r="N22" s="32">
        <f t="shared" si="4"/>
        <v>0</v>
      </c>
      <c r="O22" s="30">
        <v>0</v>
      </c>
      <c r="P22" s="31">
        <v>0</v>
      </c>
      <c r="Q22" s="32">
        <f t="shared" si="0"/>
        <v>0</v>
      </c>
    </row>
    <row r="23" spans="1:17" x14ac:dyDescent="0.25">
      <c r="A23" s="6" t="s">
        <v>44</v>
      </c>
      <c r="B23" s="24" t="s">
        <v>43</v>
      </c>
      <c r="C23" s="30">
        <v>0</v>
      </c>
      <c r="D23" s="31">
        <v>0</v>
      </c>
      <c r="E23" s="32">
        <f t="shared" si="1"/>
        <v>0</v>
      </c>
      <c r="F23" s="30">
        <v>0</v>
      </c>
      <c r="G23" s="31">
        <v>0</v>
      </c>
      <c r="H23" s="32">
        <f t="shared" si="2"/>
        <v>0</v>
      </c>
      <c r="I23" s="30">
        <v>12</v>
      </c>
      <c r="J23" s="31">
        <v>0</v>
      </c>
      <c r="K23" s="32">
        <f t="shared" si="3"/>
        <v>0</v>
      </c>
      <c r="L23" s="30">
        <v>0</v>
      </c>
      <c r="M23" s="31">
        <v>0</v>
      </c>
      <c r="N23" s="32">
        <f t="shared" si="4"/>
        <v>0</v>
      </c>
      <c r="O23" s="30">
        <v>0</v>
      </c>
      <c r="P23" s="31">
        <v>0</v>
      </c>
      <c r="Q23" s="32">
        <f t="shared" si="0"/>
        <v>0</v>
      </c>
    </row>
    <row r="24" spans="1:17" x14ac:dyDescent="0.25">
      <c r="A24" s="6" t="s">
        <v>45</v>
      </c>
      <c r="B24" s="24" t="s">
        <v>43</v>
      </c>
      <c r="C24" s="30">
        <v>0</v>
      </c>
      <c r="D24" s="31">
        <v>0</v>
      </c>
      <c r="E24" s="32">
        <f t="shared" si="1"/>
        <v>0</v>
      </c>
      <c r="F24" s="30">
        <v>0</v>
      </c>
      <c r="G24" s="31">
        <v>0</v>
      </c>
      <c r="H24" s="32">
        <f t="shared" si="2"/>
        <v>0</v>
      </c>
      <c r="I24" s="30">
        <v>12</v>
      </c>
      <c r="J24" s="31">
        <v>0</v>
      </c>
      <c r="K24" s="32">
        <f t="shared" si="3"/>
        <v>0</v>
      </c>
      <c r="L24" s="30">
        <v>0</v>
      </c>
      <c r="M24" s="31">
        <v>0</v>
      </c>
      <c r="N24" s="32">
        <f t="shared" si="4"/>
        <v>0</v>
      </c>
      <c r="O24" s="30">
        <v>0</v>
      </c>
      <c r="P24" s="31">
        <v>0</v>
      </c>
      <c r="Q24" s="32">
        <f t="shared" si="0"/>
        <v>0</v>
      </c>
    </row>
    <row r="25" spans="1:17" x14ac:dyDescent="0.25">
      <c r="A25" s="6" t="s">
        <v>46</v>
      </c>
      <c r="B25" s="24" t="s">
        <v>43</v>
      </c>
      <c r="C25" s="30">
        <v>0</v>
      </c>
      <c r="D25" s="31">
        <v>0</v>
      </c>
      <c r="E25" s="32">
        <f t="shared" si="1"/>
        <v>0</v>
      </c>
      <c r="F25" s="30">
        <v>0</v>
      </c>
      <c r="G25" s="31">
        <v>0</v>
      </c>
      <c r="H25" s="32">
        <f t="shared" si="2"/>
        <v>0</v>
      </c>
      <c r="I25" s="30">
        <v>12</v>
      </c>
      <c r="J25" s="31">
        <v>0</v>
      </c>
      <c r="K25" s="32">
        <f t="shared" si="3"/>
        <v>0</v>
      </c>
      <c r="L25" s="30">
        <v>0</v>
      </c>
      <c r="M25" s="31">
        <v>0</v>
      </c>
      <c r="N25" s="32">
        <f t="shared" si="4"/>
        <v>0</v>
      </c>
      <c r="O25" s="30">
        <v>0</v>
      </c>
      <c r="P25" s="31">
        <v>0</v>
      </c>
      <c r="Q25" s="32">
        <f t="shared" si="0"/>
        <v>0</v>
      </c>
    </row>
    <row r="26" spans="1:17" x14ac:dyDescent="0.25">
      <c r="A26" s="6" t="s">
        <v>47</v>
      </c>
      <c r="B26" s="24" t="s">
        <v>48</v>
      </c>
      <c r="C26" s="30">
        <v>226</v>
      </c>
      <c r="D26" s="31">
        <v>0</v>
      </c>
      <c r="E26" s="32">
        <f t="shared" si="1"/>
        <v>0</v>
      </c>
      <c r="F26" s="30">
        <v>26</v>
      </c>
      <c r="G26" s="31">
        <v>0</v>
      </c>
      <c r="H26" s="32">
        <f t="shared" si="2"/>
        <v>0</v>
      </c>
      <c r="I26" s="30">
        <v>66</v>
      </c>
      <c r="J26" s="31">
        <v>0</v>
      </c>
      <c r="K26" s="32">
        <f t="shared" si="3"/>
        <v>0</v>
      </c>
      <c r="L26" s="30">
        <v>0</v>
      </c>
      <c r="M26" s="31">
        <v>0</v>
      </c>
      <c r="N26" s="32">
        <f t="shared" si="4"/>
        <v>0</v>
      </c>
      <c r="O26" s="30">
        <v>2</v>
      </c>
      <c r="P26" s="31">
        <v>0</v>
      </c>
      <c r="Q26" s="32">
        <f t="shared" si="0"/>
        <v>0</v>
      </c>
    </row>
    <row r="27" spans="1:17" x14ac:dyDescent="0.25">
      <c r="A27" s="6" t="s">
        <v>49</v>
      </c>
      <c r="B27" s="24" t="s">
        <v>48</v>
      </c>
      <c r="C27" s="30">
        <v>250</v>
      </c>
      <c r="D27" s="31">
        <v>0</v>
      </c>
      <c r="E27" s="32">
        <f t="shared" si="1"/>
        <v>0</v>
      </c>
      <c r="F27" s="30">
        <v>0</v>
      </c>
      <c r="G27" s="31">
        <v>0</v>
      </c>
      <c r="H27" s="32">
        <f t="shared" si="2"/>
        <v>0</v>
      </c>
      <c r="I27" s="30">
        <v>52</v>
      </c>
      <c r="J27" s="31">
        <v>0</v>
      </c>
      <c r="K27" s="32">
        <f t="shared" si="3"/>
        <v>0</v>
      </c>
      <c r="L27" s="30">
        <v>0</v>
      </c>
      <c r="M27" s="31">
        <v>0</v>
      </c>
      <c r="N27" s="32">
        <f t="shared" si="4"/>
        <v>0</v>
      </c>
      <c r="O27" s="30">
        <v>5</v>
      </c>
      <c r="P27" s="31">
        <v>0</v>
      </c>
      <c r="Q27" s="32">
        <f t="shared" si="0"/>
        <v>0</v>
      </c>
    </row>
    <row r="28" spans="1:17" x14ac:dyDescent="0.25">
      <c r="A28" s="6" t="s">
        <v>50</v>
      </c>
      <c r="B28" s="24" t="s">
        <v>51</v>
      </c>
      <c r="C28" s="30">
        <v>89</v>
      </c>
      <c r="D28" s="31">
        <v>0</v>
      </c>
      <c r="E28" s="32">
        <f t="shared" si="1"/>
        <v>0</v>
      </c>
      <c r="F28" s="30">
        <v>0</v>
      </c>
      <c r="G28" s="31">
        <v>0</v>
      </c>
      <c r="H28" s="32">
        <f t="shared" si="2"/>
        <v>0</v>
      </c>
      <c r="I28" s="30">
        <v>8</v>
      </c>
      <c r="J28" s="31">
        <v>0</v>
      </c>
      <c r="K28" s="32">
        <f t="shared" si="3"/>
        <v>0</v>
      </c>
      <c r="L28" s="30">
        <v>3</v>
      </c>
      <c r="M28" s="31">
        <v>0</v>
      </c>
      <c r="N28" s="32">
        <f t="shared" si="4"/>
        <v>0</v>
      </c>
      <c r="O28" s="30">
        <v>0</v>
      </c>
      <c r="P28" s="31">
        <v>0</v>
      </c>
      <c r="Q28" s="32">
        <f t="shared" si="0"/>
        <v>0</v>
      </c>
    </row>
    <row r="29" spans="1:17" x14ac:dyDescent="0.25">
      <c r="A29" s="6" t="s">
        <v>52</v>
      </c>
      <c r="B29" s="24" t="s">
        <v>53</v>
      </c>
      <c r="C29" s="30">
        <v>6</v>
      </c>
      <c r="D29" s="31">
        <v>0</v>
      </c>
      <c r="E29" s="32">
        <f t="shared" si="1"/>
        <v>0</v>
      </c>
      <c r="F29" s="30">
        <v>0</v>
      </c>
      <c r="G29" s="31">
        <v>0</v>
      </c>
      <c r="H29" s="32">
        <f t="shared" si="2"/>
        <v>0</v>
      </c>
      <c r="I29" s="30">
        <v>0</v>
      </c>
      <c r="J29" s="31">
        <v>0</v>
      </c>
      <c r="K29" s="32">
        <f t="shared" si="3"/>
        <v>0</v>
      </c>
      <c r="L29" s="30">
        <v>0</v>
      </c>
      <c r="M29" s="31">
        <v>0</v>
      </c>
      <c r="N29" s="32">
        <f t="shared" si="4"/>
        <v>0</v>
      </c>
      <c r="O29" s="30">
        <v>0</v>
      </c>
      <c r="P29" s="31">
        <v>0</v>
      </c>
      <c r="Q29" s="32">
        <f t="shared" si="0"/>
        <v>0</v>
      </c>
    </row>
    <row r="30" spans="1:17" x14ac:dyDescent="0.25">
      <c r="A30" s="6" t="s">
        <v>54</v>
      </c>
      <c r="B30" s="24" t="s">
        <v>34</v>
      </c>
      <c r="C30" s="30">
        <v>20</v>
      </c>
      <c r="D30" s="31">
        <v>0</v>
      </c>
      <c r="E30" s="32">
        <f t="shared" si="1"/>
        <v>0</v>
      </c>
      <c r="F30" s="30">
        <v>0</v>
      </c>
      <c r="G30" s="31">
        <v>0</v>
      </c>
      <c r="H30" s="32">
        <f t="shared" si="2"/>
        <v>0</v>
      </c>
      <c r="I30" s="30">
        <v>30</v>
      </c>
      <c r="J30" s="31">
        <v>0</v>
      </c>
      <c r="K30" s="32">
        <f t="shared" si="3"/>
        <v>0</v>
      </c>
      <c r="L30" s="30">
        <v>0</v>
      </c>
      <c r="M30" s="31">
        <v>0</v>
      </c>
      <c r="N30" s="32">
        <f t="shared" si="4"/>
        <v>0</v>
      </c>
      <c r="O30" s="30">
        <v>0</v>
      </c>
      <c r="P30" s="31">
        <v>0</v>
      </c>
      <c r="Q30" s="32">
        <f t="shared" si="0"/>
        <v>0</v>
      </c>
    </row>
    <row r="31" spans="1:17" x14ac:dyDescent="0.25">
      <c r="A31" s="54" t="s">
        <v>55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6"/>
    </row>
    <row r="32" spans="1:17" x14ac:dyDescent="0.25">
      <c r="A32" s="6" t="s">
        <v>56</v>
      </c>
      <c r="B32" s="24" t="s">
        <v>34</v>
      </c>
      <c r="C32" s="30">
        <v>37</v>
      </c>
      <c r="D32" s="31">
        <v>0</v>
      </c>
      <c r="E32" s="32">
        <f t="shared" ref="E32:E75" si="5">+C32*D32</f>
        <v>0</v>
      </c>
      <c r="F32" s="30">
        <v>3</v>
      </c>
      <c r="G32" s="31">
        <v>0</v>
      </c>
      <c r="H32" s="32">
        <f t="shared" ref="H32:H75" si="6">+F32*G32</f>
        <v>0</v>
      </c>
      <c r="I32" s="30">
        <v>7</v>
      </c>
      <c r="J32" s="31">
        <v>0</v>
      </c>
      <c r="K32" s="32">
        <f t="shared" ref="K32:K75" si="7">+I32*J32</f>
        <v>0</v>
      </c>
      <c r="L32" s="30">
        <v>4</v>
      </c>
      <c r="M32" s="31">
        <v>0</v>
      </c>
      <c r="N32" s="32">
        <f t="shared" ref="N32:N75" si="8">+L32*M32</f>
        <v>0</v>
      </c>
      <c r="O32" s="30">
        <v>0</v>
      </c>
      <c r="P32" s="31">
        <v>0</v>
      </c>
      <c r="Q32" s="32">
        <f t="shared" ref="Q32:Q75" si="9">+O32*P32</f>
        <v>0</v>
      </c>
    </row>
    <row r="33" spans="1:17" x14ac:dyDescent="0.25">
      <c r="A33" s="6" t="s">
        <v>57</v>
      </c>
      <c r="B33" s="24" t="s">
        <v>34</v>
      </c>
      <c r="C33" s="30">
        <v>36</v>
      </c>
      <c r="D33" s="31">
        <v>0</v>
      </c>
      <c r="E33" s="32">
        <f t="shared" si="5"/>
        <v>0</v>
      </c>
      <c r="F33" s="30">
        <v>6</v>
      </c>
      <c r="G33" s="31">
        <v>0</v>
      </c>
      <c r="H33" s="32">
        <f t="shared" si="6"/>
        <v>0</v>
      </c>
      <c r="I33" s="30">
        <v>33</v>
      </c>
      <c r="J33" s="31">
        <v>0</v>
      </c>
      <c r="K33" s="32">
        <f t="shared" si="7"/>
        <v>0</v>
      </c>
      <c r="L33" s="30">
        <v>10</v>
      </c>
      <c r="M33" s="31">
        <v>0</v>
      </c>
      <c r="N33" s="32">
        <f t="shared" si="8"/>
        <v>0</v>
      </c>
      <c r="O33" s="30">
        <v>0</v>
      </c>
      <c r="P33" s="31">
        <v>0</v>
      </c>
      <c r="Q33" s="32">
        <f t="shared" si="9"/>
        <v>0</v>
      </c>
    </row>
    <row r="34" spans="1:17" x14ac:dyDescent="0.25">
      <c r="A34" s="6" t="s">
        <v>58</v>
      </c>
      <c r="B34" s="24" t="s">
        <v>34</v>
      </c>
      <c r="C34" s="30">
        <v>55</v>
      </c>
      <c r="D34" s="31">
        <v>0</v>
      </c>
      <c r="E34" s="32">
        <f t="shared" si="5"/>
        <v>0</v>
      </c>
      <c r="F34" s="30">
        <v>4</v>
      </c>
      <c r="G34" s="31">
        <v>0</v>
      </c>
      <c r="H34" s="32">
        <f t="shared" si="6"/>
        <v>0</v>
      </c>
      <c r="I34" s="30">
        <v>20</v>
      </c>
      <c r="J34" s="31">
        <v>0</v>
      </c>
      <c r="K34" s="32">
        <f t="shared" si="7"/>
        <v>0</v>
      </c>
      <c r="L34" s="30">
        <v>9</v>
      </c>
      <c r="M34" s="31">
        <v>0</v>
      </c>
      <c r="N34" s="32">
        <f t="shared" si="8"/>
        <v>0</v>
      </c>
      <c r="O34" s="30">
        <v>5</v>
      </c>
      <c r="P34" s="31">
        <v>0</v>
      </c>
      <c r="Q34" s="32">
        <f t="shared" si="9"/>
        <v>0</v>
      </c>
    </row>
    <row r="35" spans="1:17" x14ac:dyDescent="0.25">
      <c r="A35" s="6" t="s">
        <v>59</v>
      </c>
      <c r="B35" s="24" t="s">
        <v>60</v>
      </c>
      <c r="C35" s="30">
        <v>311</v>
      </c>
      <c r="D35" s="31">
        <v>0</v>
      </c>
      <c r="E35" s="32">
        <f t="shared" si="5"/>
        <v>0</v>
      </c>
      <c r="F35" s="30">
        <v>9</v>
      </c>
      <c r="G35" s="31">
        <v>0</v>
      </c>
      <c r="H35" s="32">
        <f t="shared" si="6"/>
        <v>0</v>
      </c>
      <c r="I35" s="30">
        <v>60</v>
      </c>
      <c r="J35" s="31">
        <v>0</v>
      </c>
      <c r="K35" s="32">
        <f t="shared" si="7"/>
        <v>0</v>
      </c>
      <c r="L35" s="30">
        <v>17</v>
      </c>
      <c r="M35" s="31">
        <v>0</v>
      </c>
      <c r="N35" s="32">
        <f t="shared" si="8"/>
        <v>0</v>
      </c>
      <c r="O35" s="30">
        <v>9</v>
      </c>
      <c r="P35" s="31">
        <v>0</v>
      </c>
      <c r="Q35" s="32">
        <f t="shared" si="9"/>
        <v>0</v>
      </c>
    </row>
    <row r="36" spans="1:17" x14ac:dyDescent="0.25">
      <c r="A36" s="6" t="s">
        <v>61</v>
      </c>
      <c r="B36" s="24" t="s">
        <v>34</v>
      </c>
      <c r="C36" s="30">
        <v>0</v>
      </c>
      <c r="D36" s="31">
        <v>0</v>
      </c>
      <c r="E36" s="32">
        <f t="shared" si="5"/>
        <v>0</v>
      </c>
      <c r="F36" s="30">
        <v>0</v>
      </c>
      <c r="G36" s="31">
        <v>0</v>
      </c>
      <c r="H36" s="32">
        <f t="shared" si="6"/>
        <v>0</v>
      </c>
      <c r="I36" s="30">
        <v>7</v>
      </c>
      <c r="J36" s="31">
        <v>0</v>
      </c>
      <c r="K36" s="32">
        <f t="shared" si="7"/>
        <v>0</v>
      </c>
      <c r="L36" s="30">
        <v>0</v>
      </c>
      <c r="M36" s="31">
        <v>0</v>
      </c>
      <c r="N36" s="32">
        <f t="shared" si="8"/>
        <v>0</v>
      </c>
      <c r="O36" s="30">
        <v>0</v>
      </c>
      <c r="P36" s="31">
        <v>0</v>
      </c>
      <c r="Q36" s="32">
        <f t="shared" si="9"/>
        <v>0</v>
      </c>
    </row>
    <row r="37" spans="1:17" x14ac:dyDescent="0.25">
      <c r="A37" s="6" t="s">
        <v>62</v>
      </c>
      <c r="B37" s="24" t="s">
        <v>63</v>
      </c>
      <c r="C37" s="30">
        <v>12</v>
      </c>
      <c r="D37" s="31">
        <v>0</v>
      </c>
      <c r="E37" s="32">
        <f t="shared" si="5"/>
        <v>0</v>
      </c>
      <c r="F37" s="30">
        <v>0</v>
      </c>
      <c r="G37" s="31">
        <v>0</v>
      </c>
      <c r="H37" s="32">
        <f t="shared" si="6"/>
        <v>0</v>
      </c>
      <c r="I37" s="30">
        <v>1</v>
      </c>
      <c r="J37" s="31">
        <v>0</v>
      </c>
      <c r="K37" s="32">
        <f t="shared" si="7"/>
        <v>0</v>
      </c>
      <c r="L37" s="30">
        <v>1</v>
      </c>
      <c r="M37" s="31">
        <v>0</v>
      </c>
      <c r="N37" s="32">
        <f t="shared" si="8"/>
        <v>0</v>
      </c>
      <c r="O37" s="30">
        <v>0</v>
      </c>
      <c r="P37" s="31">
        <v>0</v>
      </c>
      <c r="Q37" s="32">
        <f t="shared" si="9"/>
        <v>0</v>
      </c>
    </row>
    <row r="38" spans="1:17" x14ac:dyDescent="0.25">
      <c r="A38" s="6" t="s">
        <v>64</v>
      </c>
      <c r="B38" s="24" t="s">
        <v>34</v>
      </c>
      <c r="C38" s="30">
        <v>23</v>
      </c>
      <c r="D38" s="31">
        <v>0</v>
      </c>
      <c r="E38" s="32">
        <f t="shared" si="5"/>
        <v>0</v>
      </c>
      <c r="F38" s="30">
        <v>4</v>
      </c>
      <c r="G38" s="31">
        <v>0</v>
      </c>
      <c r="H38" s="32">
        <f t="shared" si="6"/>
        <v>0</v>
      </c>
      <c r="I38" s="30">
        <v>16</v>
      </c>
      <c r="J38" s="31">
        <v>0</v>
      </c>
      <c r="K38" s="32">
        <f t="shared" si="7"/>
        <v>0</v>
      </c>
      <c r="L38" s="30">
        <v>3</v>
      </c>
      <c r="M38" s="31">
        <v>0</v>
      </c>
      <c r="N38" s="32">
        <f t="shared" si="8"/>
        <v>0</v>
      </c>
      <c r="O38" s="30">
        <v>2</v>
      </c>
      <c r="P38" s="31">
        <v>0</v>
      </c>
      <c r="Q38" s="32">
        <f t="shared" si="9"/>
        <v>0</v>
      </c>
    </row>
    <row r="39" spans="1:17" x14ac:dyDescent="0.25">
      <c r="A39" s="6" t="s">
        <v>65</v>
      </c>
      <c r="B39" s="24" t="s">
        <v>34</v>
      </c>
      <c r="C39" s="30">
        <v>35</v>
      </c>
      <c r="D39" s="31">
        <v>0</v>
      </c>
      <c r="E39" s="32">
        <f t="shared" si="5"/>
        <v>0</v>
      </c>
      <c r="F39" s="30">
        <v>2</v>
      </c>
      <c r="G39" s="31">
        <v>0</v>
      </c>
      <c r="H39" s="32">
        <f t="shared" si="6"/>
        <v>0</v>
      </c>
      <c r="I39" s="30">
        <v>16</v>
      </c>
      <c r="J39" s="31">
        <v>0</v>
      </c>
      <c r="K39" s="32">
        <f t="shared" si="7"/>
        <v>0</v>
      </c>
      <c r="L39" s="30">
        <v>3</v>
      </c>
      <c r="M39" s="31">
        <v>0</v>
      </c>
      <c r="N39" s="32">
        <f t="shared" si="8"/>
        <v>0</v>
      </c>
      <c r="O39" s="30">
        <v>1</v>
      </c>
      <c r="P39" s="31">
        <v>0</v>
      </c>
      <c r="Q39" s="32">
        <f t="shared" si="9"/>
        <v>0</v>
      </c>
    </row>
    <row r="40" spans="1:17" x14ac:dyDescent="0.25">
      <c r="A40" s="6" t="s">
        <v>66</v>
      </c>
      <c r="B40" s="24" t="s">
        <v>67</v>
      </c>
      <c r="C40" s="30">
        <v>42</v>
      </c>
      <c r="D40" s="31">
        <v>0</v>
      </c>
      <c r="E40" s="32">
        <f t="shared" si="5"/>
        <v>0</v>
      </c>
      <c r="F40" s="30">
        <v>14</v>
      </c>
      <c r="G40" s="31">
        <v>0</v>
      </c>
      <c r="H40" s="32">
        <f t="shared" si="6"/>
        <v>0</v>
      </c>
      <c r="I40" s="30">
        <v>11</v>
      </c>
      <c r="J40" s="31">
        <v>0</v>
      </c>
      <c r="K40" s="32">
        <f t="shared" si="7"/>
        <v>0</v>
      </c>
      <c r="L40" s="30">
        <v>2</v>
      </c>
      <c r="M40" s="31">
        <v>0</v>
      </c>
      <c r="N40" s="32">
        <f t="shared" si="8"/>
        <v>0</v>
      </c>
      <c r="O40" s="30">
        <v>3</v>
      </c>
      <c r="P40" s="31">
        <v>0</v>
      </c>
      <c r="Q40" s="32">
        <f t="shared" si="9"/>
        <v>0</v>
      </c>
    </row>
    <row r="41" spans="1:17" x14ac:dyDescent="0.25">
      <c r="A41" s="6" t="s">
        <v>68</v>
      </c>
      <c r="B41" s="24" t="s">
        <v>67</v>
      </c>
      <c r="C41" s="30">
        <v>54</v>
      </c>
      <c r="D41" s="31">
        <v>0</v>
      </c>
      <c r="E41" s="32">
        <f t="shared" si="5"/>
        <v>0</v>
      </c>
      <c r="F41" s="30">
        <v>3</v>
      </c>
      <c r="G41" s="31">
        <v>0</v>
      </c>
      <c r="H41" s="32">
        <f t="shared" si="6"/>
        <v>0</v>
      </c>
      <c r="I41" s="30">
        <v>17</v>
      </c>
      <c r="J41" s="31">
        <v>0</v>
      </c>
      <c r="K41" s="32">
        <f t="shared" si="7"/>
        <v>0</v>
      </c>
      <c r="L41" s="30">
        <v>4</v>
      </c>
      <c r="M41" s="31">
        <v>0</v>
      </c>
      <c r="N41" s="32">
        <f t="shared" si="8"/>
        <v>0</v>
      </c>
      <c r="O41" s="30">
        <v>2</v>
      </c>
      <c r="P41" s="31">
        <v>0</v>
      </c>
      <c r="Q41" s="32">
        <f t="shared" si="9"/>
        <v>0</v>
      </c>
    </row>
    <row r="42" spans="1:17" x14ac:dyDescent="0.25">
      <c r="A42" s="6" t="s">
        <v>69</v>
      </c>
      <c r="B42" s="24" t="s">
        <v>70</v>
      </c>
      <c r="C42" s="30">
        <v>45</v>
      </c>
      <c r="D42" s="31">
        <v>0</v>
      </c>
      <c r="E42" s="32">
        <f t="shared" si="5"/>
        <v>0</v>
      </c>
      <c r="F42" s="30">
        <v>4</v>
      </c>
      <c r="G42" s="31">
        <v>0</v>
      </c>
      <c r="H42" s="32">
        <f t="shared" si="6"/>
        <v>0</v>
      </c>
      <c r="I42" s="30">
        <v>7</v>
      </c>
      <c r="J42" s="31">
        <v>0</v>
      </c>
      <c r="K42" s="32">
        <f t="shared" si="7"/>
        <v>0</v>
      </c>
      <c r="L42" s="30">
        <v>0</v>
      </c>
      <c r="M42" s="31">
        <v>0</v>
      </c>
      <c r="N42" s="32">
        <f t="shared" si="8"/>
        <v>0</v>
      </c>
      <c r="O42" s="30">
        <v>0</v>
      </c>
      <c r="P42" s="31">
        <v>0</v>
      </c>
      <c r="Q42" s="32">
        <f t="shared" si="9"/>
        <v>0</v>
      </c>
    </row>
    <row r="43" spans="1:17" x14ac:dyDescent="0.25">
      <c r="A43" s="6" t="s">
        <v>71</v>
      </c>
      <c r="B43" s="24" t="s">
        <v>72</v>
      </c>
      <c r="C43" s="30">
        <v>26</v>
      </c>
      <c r="D43" s="31">
        <v>0</v>
      </c>
      <c r="E43" s="32">
        <f t="shared" si="5"/>
        <v>0</v>
      </c>
      <c r="F43" s="30">
        <v>0</v>
      </c>
      <c r="G43" s="31">
        <v>0</v>
      </c>
      <c r="H43" s="32">
        <f t="shared" si="6"/>
        <v>0</v>
      </c>
      <c r="I43" s="30">
        <v>0</v>
      </c>
      <c r="J43" s="31">
        <v>0</v>
      </c>
      <c r="K43" s="32">
        <f t="shared" si="7"/>
        <v>0</v>
      </c>
      <c r="L43" s="30">
        <v>0</v>
      </c>
      <c r="M43" s="31">
        <v>0</v>
      </c>
      <c r="N43" s="32">
        <f t="shared" si="8"/>
        <v>0</v>
      </c>
      <c r="O43" s="30">
        <v>0</v>
      </c>
      <c r="P43" s="31">
        <v>0</v>
      </c>
      <c r="Q43" s="32">
        <f t="shared" si="9"/>
        <v>0</v>
      </c>
    </row>
    <row r="44" spans="1:17" x14ac:dyDescent="0.25">
      <c r="A44" s="6" t="s">
        <v>73</v>
      </c>
      <c r="B44" s="24" t="s">
        <v>34</v>
      </c>
      <c r="C44" s="30">
        <v>8</v>
      </c>
      <c r="D44" s="31">
        <v>0</v>
      </c>
      <c r="E44" s="32">
        <f t="shared" si="5"/>
        <v>0</v>
      </c>
      <c r="F44" s="30">
        <v>1</v>
      </c>
      <c r="G44" s="31">
        <v>0</v>
      </c>
      <c r="H44" s="32">
        <f t="shared" si="6"/>
        <v>0</v>
      </c>
      <c r="I44" s="30">
        <v>0</v>
      </c>
      <c r="J44" s="31">
        <v>0</v>
      </c>
      <c r="K44" s="32">
        <f t="shared" si="7"/>
        <v>0</v>
      </c>
      <c r="L44" s="30">
        <v>0</v>
      </c>
      <c r="M44" s="31">
        <v>0</v>
      </c>
      <c r="N44" s="32">
        <f t="shared" si="8"/>
        <v>0</v>
      </c>
      <c r="O44" s="30">
        <v>0</v>
      </c>
      <c r="P44" s="31">
        <v>0</v>
      </c>
      <c r="Q44" s="32">
        <f t="shared" si="9"/>
        <v>0</v>
      </c>
    </row>
    <row r="45" spans="1:17" x14ac:dyDescent="0.25">
      <c r="A45" s="6" t="s">
        <v>74</v>
      </c>
      <c r="B45" s="24" t="s">
        <v>75</v>
      </c>
      <c r="C45" s="30">
        <v>9</v>
      </c>
      <c r="D45" s="31">
        <v>0</v>
      </c>
      <c r="E45" s="32">
        <f t="shared" si="5"/>
        <v>0</v>
      </c>
      <c r="F45" s="30">
        <v>1</v>
      </c>
      <c r="G45" s="31">
        <v>0</v>
      </c>
      <c r="H45" s="32">
        <f t="shared" si="6"/>
        <v>0</v>
      </c>
      <c r="I45" s="30">
        <v>4</v>
      </c>
      <c r="J45" s="31">
        <v>0</v>
      </c>
      <c r="K45" s="32">
        <f t="shared" si="7"/>
        <v>0</v>
      </c>
      <c r="L45" s="30">
        <v>4</v>
      </c>
      <c r="M45" s="31">
        <v>0</v>
      </c>
      <c r="N45" s="32">
        <f t="shared" si="8"/>
        <v>0</v>
      </c>
      <c r="O45" s="30">
        <v>0</v>
      </c>
      <c r="P45" s="31">
        <v>0</v>
      </c>
      <c r="Q45" s="32">
        <f t="shared" si="9"/>
        <v>0</v>
      </c>
    </row>
    <row r="46" spans="1:17" x14ac:dyDescent="0.25">
      <c r="A46" s="6" t="s">
        <v>138</v>
      </c>
      <c r="B46" s="24" t="s">
        <v>34</v>
      </c>
      <c r="C46" s="30">
        <v>7</v>
      </c>
      <c r="D46" s="31">
        <v>0</v>
      </c>
      <c r="E46" s="32">
        <f t="shared" si="5"/>
        <v>0</v>
      </c>
      <c r="F46" s="30">
        <v>0</v>
      </c>
      <c r="G46" s="31">
        <v>0</v>
      </c>
      <c r="H46" s="32">
        <f t="shared" si="6"/>
        <v>0</v>
      </c>
      <c r="I46" s="30">
        <v>0</v>
      </c>
      <c r="J46" s="31">
        <v>0</v>
      </c>
      <c r="K46" s="32">
        <f t="shared" si="7"/>
        <v>0</v>
      </c>
      <c r="L46" s="30">
        <v>0</v>
      </c>
      <c r="M46" s="31">
        <v>0</v>
      </c>
      <c r="N46" s="32">
        <f t="shared" si="8"/>
        <v>0</v>
      </c>
      <c r="O46" s="30">
        <v>0</v>
      </c>
      <c r="P46" s="31">
        <v>0</v>
      </c>
      <c r="Q46" s="32">
        <f t="shared" si="9"/>
        <v>0</v>
      </c>
    </row>
    <row r="47" spans="1:17" x14ac:dyDescent="0.25">
      <c r="A47" s="6" t="s">
        <v>76</v>
      </c>
      <c r="B47" s="24" t="s">
        <v>142</v>
      </c>
      <c r="C47" s="30">
        <v>25</v>
      </c>
      <c r="D47" s="31">
        <v>0</v>
      </c>
      <c r="E47" s="32">
        <f t="shared" si="5"/>
        <v>0</v>
      </c>
      <c r="F47" s="30">
        <v>0</v>
      </c>
      <c r="G47" s="31">
        <v>0</v>
      </c>
      <c r="H47" s="32">
        <f t="shared" si="6"/>
        <v>0</v>
      </c>
      <c r="I47" s="30">
        <v>9</v>
      </c>
      <c r="J47" s="31">
        <v>0</v>
      </c>
      <c r="K47" s="32">
        <f t="shared" si="7"/>
        <v>0</v>
      </c>
      <c r="L47" s="30">
        <v>1</v>
      </c>
      <c r="M47" s="31">
        <v>0</v>
      </c>
      <c r="N47" s="32">
        <f t="shared" si="8"/>
        <v>0</v>
      </c>
      <c r="O47" s="30">
        <v>2</v>
      </c>
      <c r="P47" s="31">
        <v>0</v>
      </c>
      <c r="Q47" s="32">
        <f t="shared" si="9"/>
        <v>0</v>
      </c>
    </row>
    <row r="48" spans="1:17" x14ac:dyDescent="0.25">
      <c r="A48" s="6" t="s">
        <v>77</v>
      </c>
      <c r="B48" s="24" t="s">
        <v>142</v>
      </c>
      <c r="C48" s="30">
        <v>44</v>
      </c>
      <c r="D48" s="31">
        <v>0</v>
      </c>
      <c r="E48" s="32">
        <f t="shared" si="5"/>
        <v>0</v>
      </c>
      <c r="F48" s="30">
        <v>10</v>
      </c>
      <c r="G48" s="31">
        <v>0</v>
      </c>
      <c r="H48" s="32">
        <f t="shared" si="6"/>
        <v>0</v>
      </c>
      <c r="I48" s="30">
        <v>12</v>
      </c>
      <c r="J48" s="31">
        <v>0</v>
      </c>
      <c r="K48" s="32">
        <f t="shared" si="7"/>
        <v>0</v>
      </c>
      <c r="L48" s="30">
        <v>3</v>
      </c>
      <c r="M48" s="31">
        <v>0</v>
      </c>
      <c r="N48" s="32">
        <f t="shared" si="8"/>
        <v>0</v>
      </c>
      <c r="O48" s="30">
        <v>2</v>
      </c>
      <c r="P48" s="31">
        <v>0</v>
      </c>
      <c r="Q48" s="32">
        <f t="shared" si="9"/>
        <v>0</v>
      </c>
    </row>
    <row r="49" spans="1:17" x14ac:dyDescent="0.25">
      <c r="A49" s="6" t="s">
        <v>78</v>
      </c>
      <c r="B49" s="24" t="s">
        <v>34</v>
      </c>
      <c r="C49" s="30">
        <v>12</v>
      </c>
      <c r="D49" s="31">
        <v>0</v>
      </c>
      <c r="E49" s="32">
        <f t="shared" si="5"/>
        <v>0</v>
      </c>
      <c r="F49" s="30">
        <v>1</v>
      </c>
      <c r="G49" s="31">
        <v>0</v>
      </c>
      <c r="H49" s="32">
        <f t="shared" si="6"/>
        <v>0</v>
      </c>
      <c r="I49" s="30">
        <v>1</v>
      </c>
      <c r="J49" s="31">
        <v>0</v>
      </c>
      <c r="K49" s="32">
        <f t="shared" si="7"/>
        <v>0</v>
      </c>
      <c r="L49" s="30">
        <v>1</v>
      </c>
      <c r="M49" s="31">
        <v>0</v>
      </c>
      <c r="N49" s="32">
        <f t="shared" si="8"/>
        <v>0</v>
      </c>
      <c r="O49" s="30">
        <v>0</v>
      </c>
      <c r="P49" s="31">
        <v>0</v>
      </c>
      <c r="Q49" s="32">
        <f t="shared" si="9"/>
        <v>0</v>
      </c>
    </row>
    <row r="50" spans="1:17" x14ac:dyDescent="0.25">
      <c r="A50" s="6" t="s">
        <v>79</v>
      </c>
      <c r="B50" s="24" t="s">
        <v>80</v>
      </c>
      <c r="C50" s="30">
        <v>21</v>
      </c>
      <c r="D50" s="31">
        <v>0</v>
      </c>
      <c r="E50" s="32">
        <f t="shared" si="5"/>
        <v>0</v>
      </c>
      <c r="F50" s="30">
        <v>1</v>
      </c>
      <c r="G50" s="31">
        <v>0</v>
      </c>
      <c r="H50" s="32">
        <f t="shared" si="6"/>
        <v>0</v>
      </c>
      <c r="I50" s="30">
        <v>1</v>
      </c>
      <c r="J50" s="31">
        <v>0</v>
      </c>
      <c r="K50" s="32">
        <f t="shared" si="7"/>
        <v>0</v>
      </c>
      <c r="L50" s="30">
        <v>1</v>
      </c>
      <c r="M50" s="31">
        <v>0</v>
      </c>
      <c r="N50" s="32">
        <f t="shared" si="8"/>
        <v>0</v>
      </c>
      <c r="O50" s="30">
        <v>0</v>
      </c>
      <c r="P50" s="31">
        <v>0</v>
      </c>
      <c r="Q50" s="32">
        <f t="shared" si="9"/>
        <v>0</v>
      </c>
    </row>
    <row r="51" spans="1:17" x14ac:dyDescent="0.25">
      <c r="A51" s="6" t="s">
        <v>81</v>
      </c>
      <c r="B51" s="24" t="s">
        <v>34</v>
      </c>
      <c r="C51" s="30">
        <v>8</v>
      </c>
      <c r="D51" s="31">
        <v>0</v>
      </c>
      <c r="E51" s="32">
        <f t="shared" si="5"/>
        <v>0</v>
      </c>
      <c r="F51" s="30">
        <v>0</v>
      </c>
      <c r="G51" s="31">
        <v>0</v>
      </c>
      <c r="H51" s="32">
        <f t="shared" si="6"/>
        <v>0</v>
      </c>
      <c r="I51" s="30">
        <v>0</v>
      </c>
      <c r="J51" s="31">
        <v>0</v>
      </c>
      <c r="K51" s="32">
        <f t="shared" si="7"/>
        <v>0</v>
      </c>
      <c r="L51" s="30">
        <v>0</v>
      </c>
      <c r="M51" s="31">
        <v>0</v>
      </c>
      <c r="N51" s="32">
        <f t="shared" si="8"/>
        <v>0</v>
      </c>
      <c r="O51" s="30">
        <v>0</v>
      </c>
      <c r="P51" s="31">
        <v>0</v>
      </c>
      <c r="Q51" s="32">
        <f t="shared" si="9"/>
        <v>0</v>
      </c>
    </row>
    <row r="52" spans="1:17" x14ac:dyDescent="0.25">
      <c r="A52" s="6" t="s">
        <v>82</v>
      </c>
      <c r="B52" s="24" t="s">
        <v>80</v>
      </c>
      <c r="C52" s="30">
        <v>17</v>
      </c>
      <c r="D52" s="31">
        <v>0</v>
      </c>
      <c r="E52" s="32">
        <f t="shared" si="5"/>
        <v>0</v>
      </c>
      <c r="F52" s="30">
        <v>2</v>
      </c>
      <c r="G52" s="31">
        <v>0</v>
      </c>
      <c r="H52" s="32">
        <f t="shared" si="6"/>
        <v>0</v>
      </c>
      <c r="I52" s="30">
        <v>20</v>
      </c>
      <c r="J52" s="31">
        <v>0</v>
      </c>
      <c r="K52" s="32">
        <f t="shared" si="7"/>
        <v>0</v>
      </c>
      <c r="L52" s="30">
        <v>3</v>
      </c>
      <c r="M52" s="31">
        <v>0</v>
      </c>
      <c r="N52" s="32">
        <f t="shared" si="8"/>
        <v>0</v>
      </c>
      <c r="O52" s="30">
        <v>2</v>
      </c>
      <c r="P52" s="31">
        <v>0</v>
      </c>
      <c r="Q52" s="32">
        <f t="shared" si="9"/>
        <v>0</v>
      </c>
    </row>
    <row r="53" spans="1:17" x14ac:dyDescent="0.25">
      <c r="A53" s="6" t="s">
        <v>83</v>
      </c>
      <c r="B53" s="24" t="s">
        <v>34</v>
      </c>
      <c r="C53" s="30">
        <v>5</v>
      </c>
      <c r="D53" s="31">
        <v>0</v>
      </c>
      <c r="E53" s="32">
        <f t="shared" si="5"/>
        <v>0</v>
      </c>
      <c r="F53" s="30">
        <v>0</v>
      </c>
      <c r="G53" s="31">
        <v>0</v>
      </c>
      <c r="H53" s="32">
        <f t="shared" si="6"/>
        <v>0</v>
      </c>
      <c r="I53" s="30">
        <v>10</v>
      </c>
      <c r="J53" s="31">
        <v>0</v>
      </c>
      <c r="K53" s="32">
        <f t="shared" si="7"/>
        <v>0</v>
      </c>
      <c r="L53" s="30">
        <v>0</v>
      </c>
      <c r="M53" s="31">
        <v>0</v>
      </c>
      <c r="N53" s="32">
        <f t="shared" si="8"/>
        <v>0</v>
      </c>
      <c r="O53" s="30">
        <v>0</v>
      </c>
      <c r="P53" s="31">
        <v>0</v>
      </c>
      <c r="Q53" s="32">
        <f t="shared" si="9"/>
        <v>0</v>
      </c>
    </row>
    <row r="54" spans="1:17" x14ac:dyDescent="0.25">
      <c r="A54" s="6" t="s">
        <v>84</v>
      </c>
      <c r="B54" s="24" t="s">
        <v>80</v>
      </c>
      <c r="C54" s="30">
        <v>20</v>
      </c>
      <c r="D54" s="31">
        <v>0</v>
      </c>
      <c r="E54" s="32">
        <f t="shared" si="5"/>
        <v>0</v>
      </c>
      <c r="F54" s="30">
        <v>2</v>
      </c>
      <c r="G54" s="31">
        <v>0</v>
      </c>
      <c r="H54" s="32">
        <f t="shared" si="6"/>
        <v>0</v>
      </c>
      <c r="I54" s="30">
        <v>4</v>
      </c>
      <c r="J54" s="31">
        <v>0</v>
      </c>
      <c r="K54" s="32">
        <f t="shared" si="7"/>
        <v>0</v>
      </c>
      <c r="L54" s="30">
        <v>3</v>
      </c>
      <c r="M54" s="31">
        <v>0</v>
      </c>
      <c r="N54" s="32">
        <f t="shared" si="8"/>
        <v>0</v>
      </c>
      <c r="O54" s="30">
        <v>2</v>
      </c>
      <c r="P54" s="31">
        <v>0</v>
      </c>
      <c r="Q54" s="32">
        <f t="shared" si="9"/>
        <v>0</v>
      </c>
    </row>
    <row r="55" spans="1:17" x14ac:dyDescent="0.25">
      <c r="A55" s="6" t="s">
        <v>85</v>
      </c>
      <c r="B55" s="24" t="s">
        <v>80</v>
      </c>
      <c r="C55" s="30">
        <v>18</v>
      </c>
      <c r="D55" s="31">
        <v>0</v>
      </c>
      <c r="E55" s="32">
        <f t="shared" si="5"/>
        <v>0</v>
      </c>
      <c r="F55" s="30">
        <v>0</v>
      </c>
      <c r="G55" s="31">
        <v>0</v>
      </c>
      <c r="H55" s="32">
        <f t="shared" si="6"/>
        <v>0</v>
      </c>
      <c r="I55" s="30">
        <v>0</v>
      </c>
      <c r="J55" s="31">
        <v>0</v>
      </c>
      <c r="K55" s="32">
        <f t="shared" si="7"/>
        <v>0</v>
      </c>
      <c r="L55" s="30">
        <v>0</v>
      </c>
      <c r="M55" s="31">
        <v>0</v>
      </c>
      <c r="N55" s="32">
        <f t="shared" si="8"/>
        <v>0</v>
      </c>
      <c r="O55" s="30">
        <v>0</v>
      </c>
      <c r="P55" s="31">
        <v>0</v>
      </c>
      <c r="Q55" s="32">
        <f t="shared" si="9"/>
        <v>0</v>
      </c>
    </row>
    <row r="56" spans="1:17" x14ac:dyDescent="0.25">
      <c r="A56" s="6" t="s">
        <v>86</v>
      </c>
      <c r="B56" s="24" t="s">
        <v>87</v>
      </c>
      <c r="C56" s="30">
        <v>28</v>
      </c>
      <c r="D56" s="31">
        <v>0</v>
      </c>
      <c r="E56" s="32">
        <f t="shared" si="5"/>
        <v>0</v>
      </c>
      <c r="F56" s="30">
        <v>0</v>
      </c>
      <c r="G56" s="31">
        <v>0</v>
      </c>
      <c r="H56" s="32">
        <f t="shared" si="6"/>
        <v>0</v>
      </c>
      <c r="I56" s="30">
        <v>6</v>
      </c>
      <c r="J56" s="31">
        <v>0</v>
      </c>
      <c r="K56" s="32">
        <f t="shared" si="7"/>
        <v>0</v>
      </c>
      <c r="L56" s="30">
        <v>0</v>
      </c>
      <c r="M56" s="31">
        <v>0</v>
      </c>
      <c r="N56" s="32">
        <f t="shared" si="8"/>
        <v>0</v>
      </c>
      <c r="O56" s="30">
        <v>2</v>
      </c>
      <c r="P56" s="31">
        <v>0</v>
      </c>
      <c r="Q56" s="32">
        <f t="shared" si="9"/>
        <v>0</v>
      </c>
    </row>
    <row r="57" spans="1:17" x14ac:dyDescent="0.25">
      <c r="A57" s="6" t="s">
        <v>88</v>
      </c>
      <c r="B57" s="24" t="s">
        <v>142</v>
      </c>
      <c r="C57" s="30">
        <v>4</v>
      </c>
      <c r="D57" s="31">
        <v>0</v>
      </c>
      <c r="E57" s="32">
        <f t="shared" si="5"/>
        <v>0</v>
      </c>
      <c r="F57" s="30">
        <v>0</v>
      </c>
      <c r="G57" s="31">
        <v>0</v>
      </c>
      <c r="H57" s="32">
        <f t="shared" si="6"/>
        <v>0</v>
      </c>
      <c r="I57" s="30">
        <v>0</v>
      </c>
      <c r="J57" s="31">
        <v>0</v>
      </c>
      <c r="K57" s="32">
        <f t="shared" si="7"/>
        <v>0</v>
      </c>
      <c r="L57" s="30">
        <v>0</v>
      </c>
      <c r="M57" s="31">
        <v>0</v>
      </c>
      <c r="N57" s="32">
        <f t="shared" si="8"/>
        <v>0</v>
      </c>
      <c r="O57" s="30">
        <v>2</v>
      </c>
      <c r="P57" s="31">
        <v>0</v>
      </c>
      <c r="Q57" s="32">
        <f t="shared" si="9"/>
        <v>0</v>
      </c>
    </row>
    <row r="58" spans="1:17" x14ac:dyDescent="0.25">
      <c r="A58" s="6" t="s">
        <v>89</v>
      </c>
      <c r="B58" s="24" t="s">
        <v>34</v>
      </c>
      <c r="C58" s="30">
        <v>21</v>
      </c>
      <c r="D58" s="31">
        <v>0</v>
      </c>
      <c r="E58" s="32">
        <f t="shared" si="5"/>
        <v>0</v>
      </c>
      <c r="F58" s="30">
        <v>3</v>
      </c>
      <c r="G58" s="31">
        <v>0</v>
      </c>
      <c r="H58" s="32">
        <f t="shared" si="6"/>
        <v>0</v>
      </c>
      <c r="I58" s="30">
        <v>10</v>
      </c>
      <c r="J58" s="31">
        <v>0</v>
      </c>
      <c r="K58" s="32">
        <f t="shared" si="7"/>
        <v>0</v>
      </c>
      <c r="L58" s="30">
        <v>3</v>
      </c>
      <c r="M58" s="31">
        <v>0</v>
      </c>
      <c r="N58" s="32">
        <f t="shared" si="8"/>
        <v>0</v>
      </c>
      <c r="O58" s="30">
        <v>0</v>
      </c>
      <c r="P58" s="31">
        <v>0</v>
      </c>
      <c r="Q58" s="32">
        <f t="shared" si="9"/>
        <v>0</v>
      </c>
    </row>
    <row r="59" spans="1:17" x14ac:dyDescent="0.25">
      <c r="A59" s="6" t="s">
        <v>141</v>
      </c>
      <c r="B59" s="24" t="s">
        <v>34</v>
      </c>
      <c r="C59" s="30">
        <v>3</v>
      </c>
      <c r="D59" s="31">
        <v>0</v>
      </c>
      <c r="E59" s="32">
        <f t="shared" si="5"/>
        <v>0</v>
      </c>
      <c r="F59" s="30">
        <v>0</v>
      </c>
      <c r="G59" s="31">
        <v>0</v>
      </c>
      <c r="H59" s="32">
        <f t="shared" si="6"/>
        <v>0</v>
      </c>
      <c r="I59" s="30">
        <v>0</v>
      </c>
      <c r="J59" s="31">
        <v>0</v>
      </c>
      <c r="K59" s="32">
        <f t="shared" si="7"/>
        <v>0</v>
      </c>
      <c r="L59" s="30">
        <v>0</v>
      </c>
      <c r="M59" s="31">
        <v>0</v>
      </c>
      <c r="N59" s="32">
        <f t="shared" si="8"/>
        <v>0</v>
      </c>
      <c r="O59" s="30">
        <v>0</v>
      </c>
      <c r="P59" s="31">
        <v>0</v>
      </c>
      <c r="Q59" s="32">
        <f t="shared" si="9"/>
        <v>0</v>
      </c>
    </row>
    <row r="60" spans="1:17" x14ac:dyDescent="0.25">
      <c r="A60" s="6" t="s">
        <v>90</v>
      </c>
      <c r="B60" s="24" t="s">
        <v>34</v>
      </c>
      <c r="C60" s="30">
        <v>0</v>
      </c>
      <c r="D60" s="31">
        <v>0</v>
      </c>
      <c r="E60" s="32">
        <f t="shared" si="5"/>
        <v>0</v>
      </c>
      <c r="F60" s="30">
        <v>0</v>
      </c>
      <c r="G60" s="31">
        <v>0</v>
      </c>
      <c r="H60" s="32">
        <f t="shared" si="6"/>
        <v>0</v>
      </c>
      <c r="I60" s="30">
        <v>1</v>
      </c>
      <c r="J60" s="31">
        <v>0</v>
      </c>
      <c r="K60" s="32">
        <f t="shared" si="7"/>
        <v>0</v>
      </c>
      <c r="L60" s="30">
        <v>1</v>
      </c>
      <c r="M60" s="31">
        <v>0</v>
      </c>
      <c r="N60" s="32">
        <f t="shared" si="8"/>
        <v>0</v>
      </c>
      <c r="O60" s="30">
        <v>0</v>
      </c>
      <c r="P60" s="31">
        <v>0</v>
      </c>
      <c r="Q60" s="32">
        <f t="shared" si="9"/>
        <v>0</v>
      </c>
    </row>
    <row r="61" spans="1:17" x14ac:dyDescent="0.25">
      <c r="A61" s="6" t="s">
        <v>91</v>
      </c>
      <c r="B61" s="24" t="s">
        <v>92</v>
      </c>
      <c r="C61" s="30">
        <v>697</v>
      </c>
      <c r="D61" s="31">
        <v>0</v>
      </c>
      <c r="E61" s="32">
        <f t="shared" si="5"/>
        <v>0</v>
      </c>
      <c r="F61" s="30">
        <v>20</v>
      </c>
      <c r="G61" s="31">
        <v>0</v>
      </c>
      <c r="H61" s="32">
        <f t="shared" si="6"/>
        <v>0</v>
      </c>
      <c r="I61" s="30">
        <v>175</v>
      </c>
      <c r="J61" s="31">
        <v>0</v>
      </c>
      <c r="K61" s="32">
        <f t="shared" si="7"/>
        <v>0</v>
      </c>
      <c r="L61" s="30">
        <v>55</v>
      </c>
      <c r="M61" s="31">
        <v>0</v>
      </c>
      <c r="N61" s="32">
        <f t="shared" si="8"/>
        <v>0</v>
      </c>
      <c r="O61" s="30">
        <v>40</v>
      </c>
      <c r="P61" s="31">
        <v>0</v>
      </c>
      <c r="Q61" s="32">
        <f t="shared" si="9"/>
        <v>0</v>
      </c>
    </row>
    <row r="62" spans="1:17" x14ac:dyDescent="0.25">
      <c r="A62" s="6" t="s">
        <v>93</v>
      </c>
      <c r="B62" s="24" t="s">
        <v>94</v>
      </c>
      <c r="C62" s="30">
        <v>768</v>
      </c>
      <c r="D62" s="31">
        <v>0</v>
      </c>
      <c r="E62" s="32">
        <f t="shared" si="5"/>
        <v>0</v>
      </c>
      <c r="F62" s="30">
        <v>20</v>
      </c>
      <c r="G62" s="31">
        <v>0</v>
      </c>
      <c r="H62" s="32">
        <f t="shared" si="6"/>
        <v>0</v>
      </c>
      <c r="I62" s="30">
        <v>185</v>
      </c>
      <c r="J62" s="31">
        <v>0</v>
      </c>
      <c r="K62" s="32">
        <f t="shared" si="7"/>
        <v>0</v>
      </c>
      <c r="L62" s="30">
        <v>85</v>
      </c>
      <c r="M62" s="31">
        <v>0</v>
      </c>
      <c r="N62" s="32">
        <f t="shared" si="8"/>
        <v>0</v>
      </c>
      <c r="O62" s="30">
        <v>75</v>
      </c>
      <c r="P62" s="31">
        <v>0</v>
      </c>
      <c r="Q62" s="32">
        <f t="shared" si="9"/>
        <v>0</v>
      </c>
    </row>
    <row r="63" spans="1:17" x14ac:dyDescent="0.25">
      <c r="A63" s="6" t="s">
        <v>95</v>
      </c>
      <c r="B63" s="24" t="s">
        <v>96</v>
      </c>
      <c r="C63" s="30">
        <v>673</v>
      </c>
      <c r="D63" s="31">
        <v>0</v>
      </c>
      <c r="E63" s="32">
        <f t="shared" si="5"/>
        <v>0</v>
      </c>
      <c r="F63" s="30">
        <v>32</v>
      </c>
      <c r="G63" s="31">
        <v>0</v>
      </c>
      <c r="H63" s="32">
        <f t="shared" si="6"/>
        <v>0</v>
      </c>
      <c r="I63" s="30">
        <v>125</v>
      </c>
      <c r="J63" s="31">
        <v>0</v>
      </c>
      <c r="K63" s="32">
        <f t="shared" si="7"/>
        <v>0</v>
      </c>
      <c r="L63" s="30">
        <v>65</v>
      </c>
      <c r="M63" s="31">
        <v>0</v>
      </c>
      <c r="N63" s="32">
        <f t="shared" si="8"/>
        <v>0</v>
      </c>
      <c r="O63" s="30">
        <v>20</v>
      </c>
      <c r="P63" s="31">
        <v>0</v>
      </c>
      <c r="Q63" s="32">
        <f t="shared" si="9"/>
        <v>0</v>
      </c>
    </row>
    <row r="64" spans="1:17" x14ac:dyDescent="0.25">
      <c r="A64" s="6" t="s">
        <v>97</v>
      </c>
      <c r="B64" s="24" t="s">
        <v>94</v>
      </c>
      <c r="C64" s="30">
        <v>672</v>
      </c>
      <c r="D64" s="31">
        <v>0</v>
      </c>
      <c r="E64" s="32">
        <f t="shared" si="5"/>
        <v>0</v>
      </c>
      <c r="F64" s="30">
        <v>20</v>
      </c>
      <c r="G64" s="31">
        <v>0</v>
      </c>
      <c r="H64" s="32">
        <f t="shared" si="6"/>
        <v>0</v>
      </c>
      <c r="I64" s="30">
        <v>105</v>
      </c>
      <c r="J64" s="31">
        <v>0</v>
      </c>
      <c r="K64" s="32">
        <f t="shared" si="7"/>
        <v>0</v>
      </c>
      <c r="L64" s="30">
        <v>65</v>
      </c>
      <c r="M64" s="31">
        <v>0</v>
      </c>
      <c r="N64" s="32">
        <f t="shared" si="8"/>
        <v>0</v>
      </c>
      <c r="O64" s="30">
        <v>75</v>
      </c>
      <c r="P64" s="31">
        <v>0</v>
      </c>
      <c r="Q64" s="32">
        <f t="shared" si="9"/>
        <v>0</v>
      </c>
    </row>
    <row r="65" spans="1:17" ht="15.75" thickBot="1" x14ac:dyDescent="0.3">
      <c r="A65" s="6" t="s">
        <v>98</v>
      </c>
      <c r="B65" s="24" t="s">
        <v>99</v>
      </c>
      <c r="C65" s="57">
        <v>96</v>
      </c>
      <c r="D65" s="58" t="s">
        <v>144</v>
      </c>
      <c r="E65" s="58" t="s">
        <v>145</v>
      </c>
      <c r="F65" s="58">
        <v>44</v>
      </c>
      <c r="G65" s="58" t="s">
        <v>146</v>
      </c>
      <c r="H65" s="58" t="s">
        <v>147</v>
      </c>
      <c r="I65" s="58">
        <v>216</v>
      </c>
      <c r="J65" s="58" t="s">
        <v>148</v>
      </c>
      <c r="K65" s="58" t="s">
        <v>149</v>
      </c>
      <c r="L65" s="58">
        <v>72</v>
      </c>
      <c r="M65" s="58" t="s">
        <v>150</v>
      </c>
      <c r="N65" s="58" t="s">
        <v>150</v>
      </c>
      <c r="O65" s="58">
        <v>70</v>
      </c>
      <c r="P65" s="58" t="s">
        <v>150</v>
      </c>
      <c r="Q65" s="58" t="s">
        <v>150</v>
      </c>
    </row>
    <row r="66" spans="1:17" ht="15.75" thickBot="1" x14ac:dyDescent="0.3">
      <c r="A66" s="6" t="s">
        <v>100</v>
      </c>
      <c r="B66" s="24" t="s">
        <v>101</v>
      </c>
      <c r="C66" s="57">
        <v>100</v>
      </c>
      <c r="D66" s="58" t="s">
        <v>144</v>
      </c>
      <c r="E66" s="58" t="s">
        <v>145</v>
      </c>
      <c r="F66" s="58">
        <v>16</v>
      </c>
      <c r="G66" s="58" t="s">
        <v>146</v>
      </c>
      <c r="H66" s="58" t="s">
        <v>147</v>
      </c>
      <c r="I66" s="58">
        <v>11</v>
      </c>
      <c r="J66" s="58" t="s">
        <v>148</v>
      </c>
      <c r="K66" s="58" t="s">
        <v>149</v>
      </c>
      <c r="L66" s="58">
        <v>11</v>
      </c>
      <c r="M66" s="58" t="s">
        <v>150</v>
      </c>
      <c r="N66" s="58" t="s">
        <v>150</v>
      </c>
      <c r="O66" s="58" t="s">
        <v>151</v>
      </c>
      <c r="P66" s="58" t="s">
        <v>150</v>
      </c>
      <c r="Q66" s="58" t="s">
        <v>150</v>
      </c>
    </row>
    <row r="67" spans="1:17" x14ac:dyDescent="0.25">
      <c r="A67" s="6" t="s">
        <v>102</v>
      </c>
      <c r="B67" s="24" t="s">
        <v>142</v>
      </c>
      <c r="C67" s="30">
        <v>14</v>
      </c>
      <c r="D67" s="31">
        <v>0</v>
      </c>
      <c r="E67" s="32">
        <f t="shared" si="5"/>
        <v>0</v>
      </c>
      <c r="F67" s="30">
        <v>3</v>
      </c>
      <c r="G67" s="31">
        <v>0</v>
      </c>
      <c r="H67" s="32">
        <f t="shared" si="6"/>
        <v>0</v>
      </c>
      <c r="I67" s="30">
        <v>7</v>
      </c>
      <c r="J67" s="31">
        <v>0</v>
      </c>
      <c r="K67" s="32">
        <f t="shared" si="7"/>
        <v>0</v>
      </c>
      <c r="L67" s="30">
        <v>3</v>
      </c>
      <c r="M67" s="31">
        <v>0</v>
      </c>
      <c r="N67" s="32">
        <f t="shared" si="8"/>
        <v>0</v>
      </c>
      <c r="O67" s="30">
        <v>2</v>
      </c>
      <c r="P67" s="31">
        <v>0</v>
      </c>
      <c r="Q67" s="32">
        <f t="shared" si="9"/>
        <v>0</v>
      </c>
    </row>
    <row r="68" spans="1:17" x14ac:dyDescent="0.25">
      <c r="A68" s="6" t="s">
        <v>103</v>
      </c>
      <c r="B68" s="24" t="s">
        <v>142</v>
      </c>
      <c r="C68" s="30">
        <v>9</v>
      </c>
      <c r="D68" s="31">
        <v>0</v>
      </c>
      <c r="E68" s="32">
        <f t="shared" si="5"/>
        <v>0</v>
      </c>
      <c r="F68" s="30">
        <v>0</v>
      </c>
      <c r="G68" s="31">
        <v>0</v>
      </c>
      <c r="H68" s="32">
        <f t="shared" si="6"/>
        <v>0</v>
      </c>
      <c r="I68" s="30">
        <v>8</v>
      </c>
      <c r="J68" s="31">
        <v>0</v>
      </c>
      <c r="K68" s="32">
        <f t="shared" si="7"/>
        <v>0</v>
      </c>
      <c r="L68" s="30">
        <v>2</v>
      </c>
      <c r="M68" s="31">
        <v>0</v>
      </c>
      <c r="N68" s="32">
        <f t="shared" si="8"/>
        <v>0</v>
      </c>
      <c r="O68" s="30">
        <v>0</v>
      </c>
      <c r="P68" s="31">
        <v>0</v>
      </c>
      <c r="Q68" s="32">
        <f t="shared" si="9"/>
        <v>0</v>
      </c>
    </row>
    <row r="69" spans="1:17" x14ac:dyDescent="0.25">
      <c r="A69" s="6" t="s">
        <v>104</v>
      </c>
      <c r="B69" s="24" t="s">
        <v>142</v>
      </c>
      <c r="C69" s="30">
        <v>6</v>
      </c>
      <c r="D69" s="31">
        <v>0</v>
      </c>
      <c r="E69" s="32">
        <f t="shared" si="5"/>
        <v>0</v>
      </c>
      <c r="F69" s="30">
        <v>0</v>
      </c>
      <c r="G69" s="31">
        <v>0</v>
      </c>
      <c r="H69" s="32">
        <f t="shared" si="6"/>
        <v>0</v>
      </c>
      <c r="I69" s="30">
        <v>0</v>
      </c>
      <c r="J69" s="31">
        <v>0</v>
      </c>
      <c r="K69" s="32">
        <f t="shared" si="7"/>
        <v>0</v>
      </c>
      <c r="L69" s="30">
        <v>0</v>
      </c>
      <c r="M69" s="31">
        <v>0</v>
      </c>
      <c r="N69" s="32">
        <f t="shared" si="8"/>
        <v>0</v>
      </c>
      <c r="O69" s="30">
        <v>0</v>
      </c>
      <c r="P69" s="31">
        <v>0</v>
      </c>
      <c r="Q69" s="32">
        <f t="shared" si="9"/>
        <v>0</v>
      </c>
    </row>
    <row r="70" spans="1:17" x14ac:dyDescent="0.25">
      <c r="A70" s="6" t="s">
        <v>105</v>
      </c>
      <c r="B70" s="24" t="s">
        <v>142</v>
      </c>
      <c r="C70" s="30">
        <v>6</v>
      </c>
      <c r="D70" s="31">
        <v>0</v>
      </c>
      <c r="E70" s="32">
        <f t="shared" si="5"/>
        <v>0</v>
      </c>
      <c r="F70" s="30">
        <v>0</v>
      </c>
      <c r="G70" s="31">
        <v>0</v>
      </c>
      <c r="H70" s="32">
        <f t="shared" si="6"/>
        <v>0</v>
      </c>
      <c r="I70" s="30">
        <v>1</v>
      </c>
      <c r="J70" s="31">
        <v>0</v>
      </c>
      <c r="K70" s="32">
        <f t="shared" si="7"/>
        <v>0</v>
      </c>
      <c r="L70" s="30">
        <v>1</v>
      </c>
      <c r="M70" s="31">
        <v>0</v>
      </c>
      <c r="N70" s="32">
        <f t="shared" si="8"/>
        <v>0</v>
      </c>
      <c r="O70" s="30">
        <v>0</v>
      </c>
      <c r="P70" s="31">
        <v>0</v>
      </c>
      <c r="Q70" s="32">
        <f t="shared" si="9"/>
        <v>0</v>
      </c>
    </row>
    <row r="71" spans="1:17" x14ac:dyDescent="0.25">
      <c r="A71" s="6" t="s">
        <v>106</v>
      </c>
      <c r="B71" s="24" t="s">
        <v>142</v>
      </c>
      <c r="C71" s="30">
        <v>17</v>
      </c>
      <c r="D71" s="31">
        <v>0</v>
      </c>
      <c r="E71" s="32">
        <f t="shared" si="5"/>
        <v>0</v>
      </c>
      <c r="F71" s="30">
        <v>2</v>
      </c>
      <c r="G71" s="31">
        <v>0</v>
      </c>
      <c r="H71" s="32">
        <f t="shared" si="6"/>
        <v>0</v>
      </c>
      <c r="I71" s="30">
        <v>6</v>
      </c>
      <c r="J71" s="31">
        <v>0</v>
      </c>
      <c r="K71" s="32">
        <f t="shared" si="7"/>
        <v>0</v>
      </c>
      <c r="L71" s="30">
        <v>3</v>
      </c>
      <c r="M71" s="31">
        <v>0</v>
      </c>
      <c r="N71" s="32">
        <f t="shared" si="8"/>
        <v>0</v>
      </c>
      <c r="O71" s="30">
        <v>1</v>
      </c>
      <c r="P71" s="31">
        <v>0</v>
      </c>
      <c r="Q71" s="32">
        <f t="shared" si="9"/>
        <v>0</v>
      </c>
    </row>
    <row r="72" spans="1:17" x14ac:dyDescent="0.25">
      <c r="A72" s="6" t="s">
        <v>140</v>
      </c>
      <c r="B72" s="24" t="s">
        <v>142</v>
      </c>
      <c r="C72" s="30">
        <v>0</v>
      </c>
      <c r="D72" s="31">
        <v>0</v>
      </c>
      <c r="E72" s="32">
        <f t="shared" si="5"/>
        <v>0</v>
      </c>
      <c r="F72" s="30">
        <v>2</v>
      </c>
      <c r="G72" s="31">
        <v>0</v>
      </c>
      <c r="H72" s="32">
        <f t="shared" si="6"/>
        <v>0</v>
      </c>
      <c r="I72" s="30">
        <v>2</v>
      </c>
      <c r="J72" s="31">
        <v>0</v>
      </c>
      <c r="K72" s="32">
        <f t="shared" si="7"/>
        <v>0</v>
      </c>
      <c r="L72" s="30">
        <v>2</v>
      </c>
      <c r="M72" s="31">
        <v>0</v>
      </c>
      <c r="N72" s="32">
        <f t="shared" si="8"/>
        <v>0</v>
      </c>
      <c r="O72" s="30">
        <v>0</v>
      </c>
      <c r="P72" s="31">
        <v>0</v>
      </c>
      <c r="Q72" s="32">
        <f t="shared" si="9"/>
        <v>0</v>
      </c>
    </row>
    <row r="73" spans="1:17" x14ac:dyDescent="0.25">
      <c r="A73" s="6" t="s">
        <v>139</v>
      </c>
      <c r="B73" s="24" t="s">
        <v>142</v>
      </c>
      <c r="C73" s="30">
        <v>1</v>
      </c>
      <c r="D73" s="31">
        <v>0</v>
      </c>
      <c r="E73" s="32">
        <f t="shared" si="5"/>
        <v>0</v>
      </c>
      <c r="F73" s="30">
        <v>0</v>
      </c>
      <c r="G73" s="31">
        <v>0</v>
      </c>
      <c r="H73" s="32">
        <f t="shared" si="6"/>
        <v>0</v>
      </c>
      <c r="I73" s="30">
        <v>0</v>
      </c>
      <c r="J73" s="31">
        <v>0</v>
      </c>
      <c r="K73" s="32">
        <f t="shared" si="7"/>
        <v>0</v>
      </c>
      <c r="L73" s="30">
        <v>0</v>
      </c>
      <c r="M73" s="31">
        <v>0</v>
      </c>
      <c r="N73" s="32">
        <f t="shared" si="8"/>
        <v>0</v>
      </c>
      <c r="O73" s="30">
        <v>0</v>
      </c>
      <c r="P73" s="31">
        <v>0</v>
      </c>
      <c r="Q73" s="32">
        <f t="shared" si="9"/>
        <v>0</v>
      </c>
    </row>
    <row r="74" spans="1:17" x14ac:dyDescent="0.25">
      <c r="A74" s="6" t="s">
        <v>107</v>
      </c>
      <c r="B74" s="24" t="s">
        <v>108</v>
      </c>
      <c r="C74" s="30">
        <v>4</v>
      </c>
      <c r="D74" s="31">
        <v>0</v>
      </c>
      <c r="E74" s="32">
        <f t="shared" si="5"/>
        <v>0</v>
      </c>
      <c r="F74" s="30">
        <v>0</v>
      </c>
      <c r="G74" s="31">
        <v>0</v>
      </c>
      <c r="H74" s="32">
        <f t="shared" si="6"/>
        <v>0</v>
      </c>
      <c r="I74" s="30">
        <v>1</v>
      </c>
      <c r="J74" s="31">
        <v>0</v>
      </c>
      <c r="K74" s="32">
        <f t="shared" si="7"/>
        <v>0</v>
      </c>
      <c r="L74" s="30">
        <v>0</v>
      </c>
      <c r="M74" s="31">
        <v>0</v>
      </c>
      <c r="N74" s="32">
        <f t="shared" si="8"/>
        <v>0</v>
      </c>
      <c r="O74" s="30">
        <v>0</v>
      </c>
      <c r="P74" s="31">
        <v>0</v>
      </c>
      <c r="Q74" s="32">
        <f t="shared" si="9"/>
        <v>0</v>
      </c>
    </row>
    <row r="75" spans="1:17" x14ac:dyDescent="0.25">
      <c r="A75" s="6" t="s">
        <v>109</v>
      </c>
      <c r="B75" s="24" t="s">
        <v>80</v>
      </c>
      <c r="C75" s="30">
        <v>20</v>
      </c>
      <c r="D75" s="31">
        <v>0</v>
      </c>
      <c r="E75" s="32">
        <f t="shared" si="5"/>
        <v>0</v>
      </c>
      <c r="F75" s="30">
        <v>3</v>
      </c>
      <c r="G75" s="31">
        <v>0</v>
      </c>
      <c r="H75" s="32">
        <f t="shared" si="6"/>
        <v>0</v>
      </c>
      <c r="I75" s="30">
        <v>6</v>
      </c>
      <c r="J75" s="31">
        <v>0</v>
      </c>
      <c r="K75" s="32">
        <f t="shared" si="7"/>
        <v>0</v>
      </c>
      <c r="L75" s="30">
        <v>3</v>
      </c>
      <c r="M75" s="31">
        <v>0</v>
      </c>
      <c r="N75" s="32">
        <f t="shared" si="8"/>
        <v>0</v>
      </c>
      <c r="O75" s="30">
        <v>2</v>
      </c>
      <c r="P75" s="31">
        <v>0</v>
      </c>
      <c r="Q75" s="32">
        <f t="shared" si="9"/>
        <v>0</v>
      </c>
    </row>
    <row r="76" spans="1:17" ht="15.75" thickBot="1" x14ac:dyDescent="0.3">
      <c r="A76" s="22"/>
      <c r="B76" s="23"/>
      <c r="C76" s="89" t="s">
        <v>110</v>
      </c>
      <c r="D76" s="90"/>
      <c r="E76" s="36">
        <f>SUM(E32:E75,E12:E30)</f>
        <v>0</v>
      </c>
      <c r="F76" s="89" t="s">
        <v>110</v>
      </c>
      <c r="G76" s="90"/>
      <c r="H76" s="36">
        <f>SUM(H32:H75,H12:H30)</f>
        <v>0</v>
      </c>
      <c r="I76" s="89" t="s">
        <v>110</v>
      </c>
      <c r="J76" s="90"/>
      <c r="K76" s="36">
        <f>SUM(K32:K75,K12:K30)</f>
        <v>0</v>
      </c>
      <c r="L76" s="89" t="s">
        <v>110</v>
      </c>
      <c r="M76" s="90"/>
      <c r="N76" s="36">
        <f>SUM(N32:N75,N12:N30)</f>
        <v>0</v>
      </c>
      <c r="O76" s="92" t="s">
        <v>110</v>
      </c>
      <c r="P76" s="93"/>
      <c r="Q76" s="36">
        <f>SUM(Q32:Q75,Q12:Q30)</f>
        <v>0</v>
      </c>
    </row>
    <row r="82" spans="1:11" ht="15.75" thickBot="1" x14ac:dyDescent="0.3">
      <c r="A82" s="9" t="s">
        <v>0</v>
      </c>
      <c r="B82" s="9" t="s">
        <v>111</v>
      </c>
      <c r="C82" s="9" t="s">
        <v>112</v>
      </c>
      <c r="D82" s="9" t="s">
        <v>113</v>
      </c>
      <c r="E82" s="9" t="s">
        <v>2</v>
      </c>
      <c r="F82" s="9" t="s">
        <v>3</v>
      </c>
      <c r="G82" s="9" t="s">
        <v>114</v>
      </c>
      <c r="H82" s="9" t="s">
        <v>115</v>
      </c>
      <c r="I82" s="9" t="s">
        <v>116</v>
      </c>
      <c r="J82" s="9" t="s">
        <v>117</v>
      </c>
      <c r="K82" s="9" t="s">
        <v>137</v>
      </c>
    </row>
    <row r="83" spans="1:11" x14ac:dyDescent="0.25">
      <c r="A83" s="97" t="s">
        <v>5</v>
      </c>
      <c r="B83" s="10" t="s">
        <v>16</v>
      </c>
      <c r="C83" s="33">
        <v>14</v>
      </c>
      <c r="D83" s="33">
        <v>1</v>
      </c>
      <c r="E83" s="33">
        <f>+$C$3</f>
        <v>0</v>
      </c>
      <c r="F83" s="33">
        <f>+$D$3</f>
        <v>0</v>
      </c>
      <c r="G83" s="33">
        <f>(C83*E83)+(D83*F83)</f>
        <v>0</v>
      </c>
      <c r="H83" s="77">
        <f>+E76</f>
        <v>0</v>
      </c>
      <c r="I83" s="71">
        <v>14.5</v>
      </c>
      <c r="J83" s="33">
        <v>0</v>
      </c>
      <c r="K83" s="68">
        <f>SUM(((G83:G93)+H83)*I83)+SUM(J83:J93)</f>
        <v>0</v>
      </c>
    </row>
    <row r="84" spans="1:11" x14ac:dyDescent="0.25">
      <c r="A84" s="98"/>
      <c r="B84" s="7" t="s">
        <v>118</v>
      </c>
      <c r="C84" s="34">
        <v>1</v>
      </c>
      <c r="D84" s="34">
        <v>0</v>
      </c>
      <c r="E84" s="34">
        <f t="shared" ref="E84:E93" si="10">+$C$3</f>
        <v>0</v>
      </c>
      <c r="F84" s="34">
        <f t="shared" ref="F84:F93" si="11">+$D$3</f>
        <v>0</v>
      </c>
      <c r="G84" s="34">
        <f t="shared" ref="G84:G105" si="12">(C84*E84)+(D84*F84)</f>
        <v>0</v>
      </c>
      <c r="H84" s="78"/>
      <c r="I84" s="72"/>
      <c r="J84" s="34">
        <v>0</v>
      </c>
      <c r="K84" s="69"/>
    </row>
    <row r="85" spans="1:11" x14ac:dyDescent="0.25">
      <c r="A85" s="98"/>
      <c r="B85" s="7" t="s">
        <v>119</v>
      </c>
      <c r="C85" s="34">
        <v>1</v>
      </c>
      <c r="D85" s="34">
        <v>1</v>
      </c>
      <c r="E85" s="34">
        <f t="shared" si="10"/>
        <v>0</v>
      </c>
      <c r="F85" s="34">
        <f t="shared" si="11"/>
        <v>0</v>
      </c>
      <c r="G85" s="34">
        <f t="shared" si="12"/>
        <v>0</v>
      </c>
      <c r="H85" s="78"/>
      <c r="I85" s="72"/>
      <c r="J85" s="34">
        <v>0</v>
      </c>
      <c r="K85" s="69"/>
    </row>
    <row r="86" spans="1:11" x14ac:dyDescent="0.25">
      <c r="A86" s="98"/>
      <c r="B86" s="7" t="s">
        <v>120</v>
      </c>
      <c r="C86" s="34">
        <v>1</v>
      </c>
      <c r="D86" s="34">
        <v>0</v>
      </c>
      <c r="E86" s="34">
        <f t="shared" si="10"/>
        <v>0</v>
      </c>
      <c r="F86" s="34">
        <f t="shared" si="11"/>
        <v>0</v>
      </c>
      <c r="G86" s="34">
        <f t="shared" si="12"/>
        <v>0</v>
      </c>
      <c r="H86" s="78"/>
      <c r="I86" s="72"/>
      <c r="J86" s="34">
        <v>0</v>
      </c>
      <c r="K86" s="69"/>
    </row>
    <row r="87" spans="1:11" x14ac:dyDescent="0.25">
      <c r="A87" s="98"/>
      <c r="B87" s="7" t="s">
        <v>121</v>
      </c>
      <c r="C87" s="34">
        <v>1</v>
      </c>
      <c r="D87" s="34">
        <v>0</v>
      </c>
      <c r="E87" s="34">
        <f t="shared" si="10"/>
        <v>0</v>
      </c>
      <c r="F87" s="34">
        <f t="shared" si="11"/>
        <v>0</v>
      </c>
      <c r="G87" s="34">
        <f t="shared" si="12"/>
        <v>0</v>
      </c>
      <c r="H87" s="78"/>
      <c r="I87" s="72"/>
      <c r="J87" s="34">
        <v>0</v>
      </c>
      <c r="K87" s="69"/>
    </row>
    <row r="88" spans="1:11" x14ac:dyDescent="0.25">
      <c r="A88" s="98"/>
      <c r="B88" s="7" t="s">
        <v>122</v>
      </c>
      <c r="C88" s="34">
        <v>1</v>
      </c>
      <c r="D88" s="34">
        <v>0</v>
      </c>
      <c r="E88" s="34">
        <f t="shared" si="10"/>
        <v>0</v>
      </c>
      <c r="F88" s="34">
        <f t="shared" si="11"/>
        <v>0</v>
      </c>
      <c r="G88" s="34">
        <f t="shared" si="12"/>
        <v>0</v>
      </c>
      <c r="H88" s="78"/>
      <c r="I88" s="72"/>
      <c r="J88" s="34">
        <v>0</v>
      </c>
      <c r="K88" s="69"/>
    </row>
    <row r="89" spans="1:11" x14ac:dyDescent="0.25">
      <c r="A89" s="98"/>
      <c r="B89" s="7" t="s">
        <v>123</v>
      </c>
      <c r="C89" s="34">
        <v>1</v>
      </c>
      <c r="D89" s="34">
        <v>0</v>
      </c>
      <c r="E89" s="34">
        <f t="shared" si="10"/>
        <v>0</v>
      </c>
      <c r="F89" s="34">
        <f t="shared" si="11"/>
        <v>0</v>
      </c>
      <c r="G89" s="34">
        <f t="shared" si="12"/>
        <v>0</v>
      </c>
      <c r="H89" s="78"/>
      <c r="I89" s="72"/>
      <c r="J89" s="34">
        <v>0</v>
      </c>
      <c r="K89" s="69"/>
    </row>
    <row r="90" spans="1:11" x14ac:dyDescent="0.25">
      <c r="A90" s="98"/>
      <c r="B90" s="7" t="s">
        <v>124</v>
      </c>
      <c r="C90" s="34">
        <v>1</v>
      </c>
      <c r="D90" s="34">
        <v>0</v>
      </c>
      <c r="E90" s="34">
        <f t="shared" si="10"/>
        <v>0</v>
      </c>
      <c r="F90" s="34">
        <f t="shared" si="11"/>
        <v>0</v>
      </c>
      <c r="G90" s="34">
        <f t="shared" si="12"/>
        <v>0</v>
      </c>
      <c r="H90" s="78"/>
      <c r="I90" s="72"/>
      <c r="J90" s="34">
        <v>0</v>
      </c>
      <c r="K90" s="69"/>
    </row>
    <row r="91" spans="1:11" x14ac:dyDescent="0.25">
      <c r="A91" s="98"/>
      <c r="B91" s="7" t="s">
        <v>125</v>
      </c>
      <c r="C91" s="34">
        <v>1</v>
      </c>
      <c r="D91" s="34">
        <v>0</v>
      </c>
      <c r="E91" s="34">
        <f t="shared" si="10"/>
        <v>0</v>
      </c>
      <c r="F91" s="34">
        <f t="shared" si="11"/>
        <v>0</v>
      </c>
      <c r="G91" s="34">
        <f t="shared" si="12"/>
        <v>0</v>
      </c>
      <c r="H91" s="78"/>
      <c r="I91" s="72"/>
      <c r="J91" s="34">
        <v>0</v>
      </c>
      <c r="K91" s="69"/>
    </row>
    <row r="92" spans="1:11" x14ac:dyDescent="0.25">
      <c r="A92" s="98"/>
      <c r="B92" s="7" t="s">
        <v>126</v>
      </c>
      <c r="C92" s="34">
        <v>1</v>
      </c>
      <c r="D92" s="34">
        <v>0</v>
      </c>
      <c r="E92" s="34">
        <f t="shared" si="10"/>
        <v>0</v>
      </c>
      <c r="F92" s="34">
        <f t="shared" si="11"/>
        <v>0</v>
      </c>
      <c r="G92" s="34">
        <f t="shared" si="12"/>
        <v>0</v>
      </c>
      <c r="H92" s="78"/>
      <c r="I92" s="72"/>
      <c r="J92" s="34">
        <v>0</v>
      </c>
      <c r="K92" s="69"/>
    </row>
    <row r="93" spans="1:11" ht="15.75" thickBot="1" x14ac:dyDescent="0.3">
      <c r="A93" s="99"/>
      <c r="B93" s="12" t="s">
        <v>17</v>
      </c>
      <c r="C93" s="35">
        <v>1</v>
      </c>
      <c r="D93" s="35">
        <v>0</v>
      </c>
      <c r="E93" s="35">
        <f t="shared" si="10"/>
        <v>0</v>
      </c>
      <c r="F93" s="35">
        <f t="shared" si="11"/>
        <v>0</v>
      </c>
      <c r="G93" s="35">
        <f t="shared" si="12"/>
        <v>0</v>
      </c>
      <c r="H93" s="79"/>
      <c r="I93" s="73"/>
      <c r="J93" s="35">
        <v>0</v>
      </c>
      <c r="K93" s="70"/>
    </row>
    <row r="94" spans="1:11" ht="15.75" thickBot="1" x14ac:dyDescent="0.3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6"/>
    </row>
    <row r="95" spans="1:11" x14ac:dyDescent="0.25">
      <c r="A95" s="97" t="s">
        <v>7</v>
      </c>
      <c r="B95" s="10" t="s">
        <v>127</v>
      </c>
      <c r="C95" s="10">
        <v>1</v>
      </c>
      <c r="D95" s="33">
        <v>0</v>
      </c>
      <c r="E95" s="33">
        <f>+$C$4</f>
        <v>0</v>
      </c>
      <c r="F95" s="33">
        <f>+$D$4</f>
        <v>0</v>
      </c>
      <c r="G95" s="33">
        <f t="shared" si="12"/>
        <v>0</v>
      </c>
      <c r="H95" s="80">
        <f>+K76</f>
        <v>0</v>
      </c>
      <c r="I95" s="91">
        <v>14.5</v>
      </c>
      <c r="J95" s="10">
        <v>0</v>
      </c>
      <c r="K95" s="68">
        <f>SUM(((G95:G97)+H95)*I95)+SUM(J95:J97)</f>
        <v>0</v>
      </c>
    </row>
    <row r="96" spans="1:11" x14ac:dyDescent="0.25">
      <c r="A96" s="98"/>
      <c r="B96" s="7" t="s">
        <v>128</v>
      </c>
      <c r="C96" s="7">
        <v>1</v>
      </c>
      <c r="D96" s="34">
        <v>0</v>
      </c>
      <c r="E96" s="34">
        <f>+$C$4</f>
        <v>0</v>
      </c>
      <c r="F96" s="34">
        <f>+$D$4</f>
        <v>0</v>
      </c>
      <c r="G96" s="34">
        <f t="shared" si="12"/>
        <v>0</v>
      </c>
      <c r="H96" s="81"/>
      <c r="I96" s="81"/>
      <c r="J96" s="7">
        <v>0</v>
      </c>
      <c r="K96" s="69"/>
    </row>
    <row r="97" spans="1:11" ht="15.75" thickBot="1" x14ac:dyDescent="0.3">
      <c r="A97" s="99"/>
      <c r="B97" s="12" t="s">
        <v>129</v>
      </c>
      <c r="C97" s="12">
        <v>1</v>
      </c>
      <c r="D97" s="35">
        <v>0</v>
      </c>
      <c r="E97" s="35">
        <f>+$C$4</f>
        <v>0</v>
      </c>
      <c r="F97" s="35">
        <f>+$D$4</f>
        <v>0</v>
      </c>
      <c r="G97" s="35">
        <f t="shared" si="12"/>
        <v>0</v>
      </c>
      <c r="H97" s="82"/>
      <c r="I97" s="82"/>
      <c r="J97" s="12">
        <v>0</v>
      </c>
      <c r="K97" s="70"/>
    </row>
    <row r="98" spans="1:11" ht="15.75" thickBot="1" x14ac:dyDescent="0.3">
      <c r="A98" s="94"/>
      <c r="B98" s="95"/>
      <c r="C98" s="95"/>
      <c r="D98" s="95"/>
      <c r="E98" s="95"/>
      <c r="F98" s="95"/>
      <c r="G98" s="95"/>
      <c r="H98" s="95"/>
      <c r="I98" s="95"/>
      <c r="J98" s="95"/>
      <c r="K98" s="96"/>
    </row>
    <row r="99" spans="1:11" x14ac:dyDescent="0.25">
      <c r="A99" s="74" t="s">
        <v>9</v>
      </c>
      <c r="B99" s="15" t="s">
        <v>130</v>
      </c>
      <c r="C99" s="11">
        <v>3</v>
      </c>
      <c r="D99" s="13">
        <v>1</v>
      </c>
      <c r="E99" s="33">
        <f>+$C$5</f>
        <v>0</v>
      </c>
      <c r="F99" s="33">
        <f t="shared" ref="F99:F105" si="13">+$D$5</f>
        <v>0</v>
      </c>
      <c r="G99" s="33">
        <f t="shared" si="12"/>
        <v>0</v>
      </c>
      <c r="H99" s="83">
        <f>+K76</f>
        <v>0</v>
      </c>
      <c r="I99" s="59">
        <v>14.5</v>
      </c>
      <c r="J99" s="47">
        <v>0</v>
      </c>
      <c r="K99" s="65">
        <f>((H99*I99)+(SUM(J99:J101)))+((H102*I102)+SUM(J102:J104))+((H105*I105)+J105)</f>
        <v>0</v>
      </c>
    </row>
    <row r="100" spans="1:11" x14ac:dyDescent="0.25">
      <c r="A100" s="75"/>
      <c r="B100" s="16" t="s">
        <v>131</v>
      </c>
      <c r="C100" s="8">
        <v>1</v>
      </c>
      <c r="D100" s="43">
        <v>0</v>
      </c>
      <c r="E100" s="34">
        <f t="shared" ref="E100:E105" si="14">+$C$5</f>
        <v>0</v>
      </c>
      <c r="F100" s="34">
        <f t="shared" si="13"/>
        <v>0</v>
      </c>
      <c r="G100" s="34">
        <f t="shared" si="12"/>
        <v>0</v>
      </c>
      <c r="H100" s="60"/>
      <c r="I100" s="60"/>
      <c r="J100" s="48">
        <v>0</v>
      </c>
      <c r="K100" s="66"/>
    </row>
    <row r="101" spans="1:11" ht="15.75" thickBot="1" x14ac:dyDescent="0.3">
      <c r="A101" s="75"/>
      <c r="B101" s="17" t="s">
        <v>132</v>
      </c>
      <c r="C101" s="14">
        <v>1</v>
      </c>
      <c r="D101" s="44">
        <v>0</v>
      </c>
      <c r="E101" s="35">
        <f t="shared" si="14"/>
        <v>0</v>
      </c>
      <c r="F101" s="35">
        <f t="shared" si="13"/>
        <v>0</v>
      </c>
      <c r="G101" s="35">
        <f t="shared" si="12"/>
        <v>0</v>
      </c>
      <c r="H101" s="61"/>
      <c r="I101" s="61"/>
      <c r="J101" s="49">
        <v>0</v>
      </c>
      <c r="K101" s="66"/>
    </row>
    <row r="102" spans="1:11" x14ac:dyDescent="0.25">
      <c r="A102" s="75"/>
      <c r="B102" s="15" t="s">
        <v>133</v>
      </c>
      <c r="C102" s="18">
        <v>1</v>
      </c>
      <c r="D102" s="45">
        <v>0</v>
      </c>
      <c r="E102" s="33">
        <f t="shared" si="14"/>
        <v>0</v>
      </c>
      <c r="F102" s="33">
        <f t="shared" si="13"/>
        <v>0</v>
      </c>
      <c r="G102" s="33">
        <f t="shared" si="12"/>
        <v>0</v>
      </c>
      <c r="H102" s="83">
        <f>+N76</f>
        <v>0</v>
      </c>
      <c r="I102" s="59">
        <v>7</v>
      </c>
      <c r="J102" s="47">
        <v>0</v>
      </c>
      <c r="K102" s="66"/>
    </row>
    <row r="103" spans="1:11" x14ac:dyDescent="0.25">
      <c r="A103" s="75"/>
      <c r="B103" s="16" t="s">
        <v>134</v>
      </c>
      <c r="C103" s="8">
        <v>1</v>
      </c>
      <c r="D103" s="43">
        <v>0</v>
      </c>
      <c r="E103" s="34">
        <f t="shared" si="14"/>
        <v>0</v>
      </c>
      <c r="F103" s="34">
        <f t="shared" si="13"/>
        <v>0</v>
      </c>
      <c r="G103" s="34">
        <f t="shared" si="12"/>
        <v>0</v>
      </c>
      <c r="H103" s="60"/>
      <c r="I103" s="60"/>
      <c r="J103" s="48">
        <v>0</v>
      </c>
      <c r="K103" s="66"/>
    </row>
    <row r="104" spans="1:11" ht="15.75" thickBot="1" x14ac:dyDescent="0.3">
      <c r="A104" s="75"/>
      <c r="B104" s="17" t="s">
        <v>135</v>
      </c>
      <c r="C104" s="14">
        <v>1</v>
      </c>
      <c r="D104" s="44">
        <v>0</v>
      </c>
      <c r="E104" s="35">
        <f t="shared" si="14"/>
        <v>0</v>
      </c>
      <c r="F104" s="35">
        <f t="shared" si="13"/>
        <v>0</v>
      </c>
      <c r="G104" s="35">
        <f t="shared" si="12"/>
        <v>0</v>
      </c>
      <c r="H104" s="61"/>
      <c r="I104" s="61"/>
      <c r="J104" s="49">
        <v>0</v>
      </c>
      <c r="K104" s="66"/>
    </row>
    <row r="105" spans="1:11" ht="15.75" thickBot="1" x14ac:dyDescent="0.3">
      <c r="A105" s="76"/>
      <c r="B105" s="19" t="s">
        <v>136</v>
      </c>
      <c r="C105" s="20">
        <v>1</v>
      </c>
      <c r="D105" s="46">
        <v>0</v>
      </c>
      <c r="E105" s="37">
        <f t="shared" si="14"/>
        <v>0</v>
      </c>
      <c r="F105" s="37">
        <f t="shared" si="13"/>
        <v>0</v>
      </c>
      <c r="G105" s="37">
        <f t="shared" si="12"/>
        <v>0</v>
      </c>
      <c r="H105" s="41">
        <f>+Q76</f>
        <v>0</v>
      </c>
      <c r="I105" s="21">
        <v>4</v>
      </c>
      <c r="J105" s="50">
        <v>0</v>
      </c>
      <c r="K105" s="67"/>
    </row>
    <row r="106" spans="1:11" x14ac:dyDescent="0.25">
      <c r="A106" s="62"/>
      <c r="B106" s="63"/>
      <c r="C106" s="63"/>
      <c r="D106" s="63"/>
      <c r="E106" s="63"/>
      <c r="F106" s="63"/>
      <c r="G106" s="63"/>
      <c r="H106" s="63"/>
      <c r="I106" s="63"/>
      <c r="J106" s="63"/>
      <c r="K106" s="64"/>
    </row>
    <row r="110" spans="1:11" x14ac:dyDescent="0.25">
      <c r="A110" s="38"/>
    </row>
    <row r="111" spans="1:11" x14ac:dyDescent="0.25">
      <c r="A111" s="38"/>
    </row>
    <row r="112" spans="1:11" x14ac:dyDescent="0.25">
      <c r="A112" s="39"/>
      <c r="B112" s="38"/>
      <c r="C112" s="40"/>
    </row>
    <row r="113" spans="2:2" x14ac:dyDescent="0.25">
      <c r="B113" s="38"/>
    </row>
  </sheetData>
  <mergeCells count="24">
    <mergeCell ref="L76:M76"/>
    <mergeCell ref="O76:P76"/>
    <mergeCell ref="A98:K98"/>
    <mergeCell ref="C76:D76"/>
    <mergeCell ref="A83:A93"/>
    <mergeCell ref="A95:A97"/>
    <mergeCell ref="A9:A10"/>
    <mergeCell ref="B9:B10"/>
    <mergeCell ref="F76:G76"/>
    <mergeCell ref="I76:J76"/>
    <mergeCell ref="I95:I97"/>
    <mergeCell ref="I99:I101"/>
    <mergeCell ref="I102:I104"/>
    <mergeCell ref="A106:K106"/>
    <mergeCell ref="K99:K105"/>
    <mergeCell ref="K83:K93"/>
    <mergeCell ref="K95:K97"/>
    <mergeCell ref="I83:I93"/>
    <mergeCell ref="A99:A105"/>
    <mergeCell ref="H83:H93"/>
    <mergeCell ref="H95:H97"/>
    <mergeCell ref="H99:H101"/>
    <mergeCell ref="H102:H104"/>
    <mergeCell ref="A94:K9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4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Omar Ubaldo Vanegas Hernandez</cp:lastModifiedBy>
  <dcterms:created xsi:type="dcterms:W3CDTF">2013-03-19T13:52:47Z</dcterms:created>
  <dcterms:modified xsi:type="dcterms:W3CDTF">2013-03-20T14:11:30Z</dcterms:modified>
</cp:coreProperties>
</file>